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725" windowWidth="15360" windowHeight="8610" tabRatio="870" activeTab="2"/>
  </bookViews>
  <sheets>
    <sheet name="прил 5" sheetId="1" r:id="rId1"/>
    <sheet name="прил 6" sheetId="5" r:id="rId2"/>
    <sheet name="прил 7" sheetId="6" r:id="rId3"/>
  </sheets>
  <definedNames>
    <definedName name="_xlnm._FilterDatabase" localSheetId="0" hidden="1">'прил 5'!$A$9:$F$50</definedName>
    <definedName name="_xlnm._FilterDatabase" localSheetId="1" hidden="1">'прил 6'!$A$10:$I$85</definedName>
    <definedName name="_xlnm._FilterDatabase" localSheetId="2" hidden="1">'прил 7'!$A$10:$H$84</definedName>
    <definedName name="_xlnm.Print_Titles" localSheetId="0">'прил 5'!$9:$10</definedName>
  </definedNames>
  <calcPr calcId="144525"/>
</workbook>
</file>

<file path=xl/calcChain.xml><?xml version="1.0" encoding="utf-8"?>
<calcChain xmlns="http://schemas.openxmlformats.org/spreadsheetml/2006/main">
  <c r="F75" i="6" l="1"/>
  <c r="F76" i="6"/>
  <c r="G74" i="6"/>
  <c r="G75" i="6"/>
  <c r="G76" i="6"/>
  <c r="G71" i="6"/>
  <c r="G70" i="6" s="1"/>
  <c r="G72" i="6"/>
  <c r="H75" i="6"/>
  <c r="H76" i="6"/>
  <c r="G85" i="5" l="1"/>
  <c r="G47" i="5" l="1"/>
  <c r="H47" i="5"/>
  <c r="H24" i="5"/>
  <c r="G24" i="5"/>
  <c r="D17" i="1"/>
  <c r="H50" i="6"/>
  <c r="H49" i="6" s="1"/>
  <c r="H48" i="6" s="1"/>
  <c r="H54" i="6"/>
  <c r="H58" i="6"/>
  <c r="H74" i="6"/>
  <c r="H16" i="6"/>
  <c r="H15" i="6" s="1"/>
  <c r="H14" i="6" s="1"/>
  <c r="H13" i="6" s="1"/>
  <c r="H12" i="6" s="1"/>
  <c r="H22" i="6"/>
  <c r="H21" i="6" s="1"/>
  <c r="H20" i="6" s="1"/>
  <c r="H19" i="6" s="1"/>
  <c r="H18" i="6" s="1"/>
  <c r="H28" i="6"/>
  <c r="H27" i="6" s="1"/>
  <c r="H26" i="6" s="1"/>
  <c r="H25" i="6" s="1"/>
  <c r="H33" i="6"/>
  <c r="H31" i="6" s="1"/>
  <c r="H30" i="6" s="1"/>
  <c r="H38" i="6"/>
  <c r="H37" i="6" s="1"/>
  <c r="H36" i="6" s="1"/>
  <c r="H35" i="6" s="1"/>
  <c r="H44" i="6"/>
  <c r="H43" i="6" s="1"/>
  <c r="H42" i="6" s="1"/>
  <c r="H41" i="6" s="1"/>
  <c r="H40" i="6" s="1"/>
  <c r="G50" i="6"/>
  <c r="G49" i="6" s="1"/>
  <c r="G48" i="6" s="1"/>
  <c r="G54" i="6"/>
  <c r="G58" i="6"/>
  <c r="G69" i="6"/>
  <c r="G16" i="6"/>
  <c r="G15" i="6" s="1"/>
  <c r="G14" i="6" s="1"/>
  <c r="G13" i="6" s="1"/>
  <c r="G12" i="6" s="1"/>
  <c r="G22" i="6"/>
  <c r="G21" i="6" s="1"/>
  <c r="G20" i="6" s="1"/>
  <c r="G19" i="6" s="1"/>
  <c r="G18" i="6" s="1"/>
  <c r="G28" i="6"/>
  <c r="G27" i="6" s="1"/>
  <c r="G26" i="6" s="1"/>
  <c r="G25" i="6" s="1"/>
  <c r="G33" i="6"/>
  <c r="G31" i="6" s="1"/>
  <c r="G30" i="6" s="1"/>
  <c r="G38" i="6"/>
  <c r="G37" i="6"/>
  <c r="G36" i="6" s="1"/>
  <c r="G35" i="6" s="1"/>
  <c r="G44" i="6"/>
  <c r="G43" i="6" s="1"/>
  <c r="G42" i="6" s="1"/>
  <c r="G41" i="6" s="1"/>
  <c r="G40" i="6" s="1"/>
  <c r="F50" i="6"/>
  <c r="F49" i="6" s="1"/>
  <c r="F48" i="6" s="1"/>
  <c r="F54" i="6"/>
  <c r="F58" i="6"/>
  <c r="F57" i="6" s="1"/>
  <c r="F56" i="6" s="1"/>
  <c r="F74" i="6"/>
  <c r="F81" i="6"/>
  <c r="F80" i="6" s="1"/>
  <c r="F79" i="6" s="1"/>
  <c r="F78" i="6" s="1"/>
  <c r="F16" i="6"/>
  <c r="F15" i="6" s="1"/>
  <c r="F14" i="6" s="1"/>
  <c r="F13" i="6" s="1"/>
  <c r="F12" i="6" s="1"/>
  <c r="F22" i="6"/>
  <c r="F21" i="6" s="1"/>
  <c r="F20" i="6" s="1"/>
  <c r="F19" i="6" s="1"/>
  <c r="F18" i="6" s="1"/>
  <c r="F28" i="6"/>
  <c r="F27" i="6" s="1"/>
  <c r="F26" i="6" s="1"/>
  <c r="F25" i="6" s="1"/>
  <c r="F33" i="6"/>
  <c r="F31" i="6"/>
  <c r="F30" i="6" s="1"/>
  <c r="F38" i="6"/>
  <c r="F37" i="6" s="1"/>
  <c r="F36" i="6" s="1"/>
  <c r="F35" i="6" s="1"/>
  <c r="F44" i="6"/>
  <c r="F43" i="6" s="1"/>
  <c r="F42" i="6" s="1"/>
  <c r="F41" i="6" s="1"/>
  <c r="F40" i="6" s="1"/>
  <c r="H69" i="5"/>
  <c r="H68" i="5" s="1"/>
  <c r="H71" i="5"/>
  <c r="H75" i="5"/>
  <c r="H74" i="5" s="1"/>
  <c r="I69" i="5"/>
  <c r="I68" i="5" s="1"/>
  <c r="I71" i="5"/>
  <c r="I75" i="5"/>
  <c r="I74" i="5" s="1"/>
  <c r="H82" i="5"/>
  <c r="H81" i="5" s="1"/>
  <c r="I82" i="5"/>
  <c r="I80" i="5" s="1"/>
  <c r="I79" i="5" s="1"/>
  <c r="I78" i="5" s="1"/>
  <c r="I77" i="5" s="1"/>
  <c r="G82" i="5"/>
  <c r="G81" i="5" s="1"/>
  <c r="G62" i="6"/>
  <c r="G61" i="6" s="1"/>
  <c r="G60" i="6" s="1"/>
  <c r="H62" i="6"/>
  <c r="H61" i="6" s="1"/>
  <c r="H60" i="6" s="1"/>
  <c r="F62" i="6"/>
  <c r="F61" i="6" s="1"/>
  <c r="F60" i="6" s="1"/>
  <c r="H53" i="6"/>
  <c r="H52" i="6" s="1"/>
  <c r="F53" i="6"/>
  <c r="F52" i="6" s="1"/>
  <c r="G53" i="6"/>
  <c r="G52" i="6" s="1"/>
  <c r="D11" i="1"/>
  <c r="I47" i="5"/>
  <c r="G57" i="6"/>
  <c r="G56" i="6" s="1"/>
  <c r="H57" i="6"/>
  <c r="H56" i="6" s="1"/>
  <c r="I24" i="5"/>
  <c r="H65" i="6"/>
  <c r="H64" i="6" s="1"/>
  <c r="G65" i="6"/>
  <c r="G64" i="6" s="1"/>
  <c r="F65" i="6"/>
  <c r="F64" i="6" s="1"/>
  <c r="G75" i="5"/>
  <c r="G74" i="5" s="1"/>
  <c r="G71" i="5"/>
  <c r="G69" i="5"/>
  <c r="G68" i="5" s="1"/>
  <c r="I61" i="5"/>
  <c r="I60" i="5" s="1"/>
  <c r="I59" i="5" s="1"/>
  <c r="I58" i="5" s="1"/>
  <c r="I57" i="5" s="1"/>
  <c r="I56" i="5" s="1"/>
  <c r="H61" i="5"/>
  <c r="H60" i="5" s="1"/>
  <c r="H59" i="5" s="1"/>
  <c r="H58" i="5" s="1"/>
  <c r="H57" i="5" s="1"/>
  <c r="H56" i="5" s="1"/>
  <c r="G61" i="5"/>
  <c r="G60" i="5" s="1"/>
  <c r="G59" i="5" s="1"/>
  <c r="G58" i="5" s="1"/>
  <c r="G57" i="5" s="1"/>
  <c r="G56" i="5" s="1"/>
  <c r="D21" i="1"/>
  <c r="H17" i="5"/>
  <c r="H16" i="5" s="1"/>
  <c r="H15" i="5" s="1"/>
  <c r="H14" i="5" s="1"/>
  <c r="H22" i="5"/>
  <c r="H26" i="5"/>
  <c r="H35" i="5"/>
  <c r="H34" i="5" s="1"/>
  <c r="H33" i="5" s="1"/>
  <c r="E11" i="1"/>
  <c r="H31" i="5"/>
  <c r="H30" i="5" s="1"/>
  <c r="H29" i="5" s="1"/>
  <c r="H28" i="5" s="1"/>
  <c r="H39" i="5"/>
  <c r="H38" i="5" s="1"/>
  <c r="H37" i="5" s="1"/>
  <c r="I17" i="5"/>
  <c r="I16" i="5" s="1"/>
  <c r="I15" i="5" s="1"/>
  <c r="I14" i="5" s="1"/>
  <c r="I26" i="5"/>
  <c r="I35" i="5"/>
  <c r="I34" i="5" s="1"/>
  <c r="I33" i="5" s="1"/>
  <c r="F11" i="1"/>
  <c r="I31" i="5"/>
  <c r="I30" i="5" s="1"/>
  <c r="I29" i="5" s="1"/>
  <c r="I28" i="5" s="1"/>
  <c r="I39" i="5"/>
  <c r="I38" i="5" s="1"/>
  <c r="I37" i="5" s="1"/>
  <c r="G17" i="5"/>
  <c r="G16" i="5" s="1"/>
  <c r="G15" i="5" s="1"/>
  <c r="G14" i="5" s="1"/>
  <c r="G22" i="5"/>
  <c r="G35" i="5"/>
  <c r="G34" i="5" s="1"/>
  <c r="G33" i="5" s="1"/>
  <c r="G31" i="5"/>
  <c r="G30" i="5" s="1"/>
  <c r="G29" i="5" s="1"/>
  <c r="G28" i="5" s="1"/>
  <c r="G39" i="5"/>
  <c r="G38" i="5" s="1"/>
  <c r="G37" i="5" s="1"/>
  <c r="H45" i="5"/>
  <c r="H54" i="5"/>
  <c r="H53" i="5" s="1"/>
  <c r="H52" i="5" s="1"/>
  <c r="H51" i="5" s="1"/>
  <c r="H50" i="5" s="1"/>
  <c r="H49" i="5" s="1"/>
  <c r="I45" i="5"/>
  <c r="I54" i="5"/>
  <c r="I53" i="5" s="1"/>
  <c r="I52" i="5" s="1"/>
  <c r="I51" i="5" s="1"/>
  <c r="I50" i="5" s="1"/>
  <c r="I49" i="5" s="1"/>
  <c r="G45" i="5"/>
  <c r="G54" i="5"/>
  <c r="G53" i="5" s="1"/>
  <c r="G52" i="5" s="1"/>
  <c r="G51" i="5" s="1"/>
  <c r="G50" i="5" s="1"/>
  <c r="G49" i="5" s="1"/>
  <c r="D28" i="1"/>
  <c r="D25" i="1"/>
  <c r="F19" i="1"/>
  <c r="D19" i="1"/>
  <c r="F17" i="1"/>
  <c r="E19" i="1"/>
  <c r="E17" i="1"/>
  <c r="G44" i="5" l="1"/>
  <c r="G43" i="5" s="1"/>
  <c r="G42" i="5" s="1"/>
  <c r="G41" i="5" s="1"/>
  <c r="I81" i="5"/>
  <c r="H44" i="5"/>
  <c r="H43" i="5" s="1"/>
  <c r="H42" i="5" s="1"/>
  <c r="H41" i="5" s="1"/>
  <c r="G80" i="5"/>
  <c r="G79" i="5" s="1"/>
  <c r="G78" i="5" s="1"/>
  <c r="G77" i="5" s="1"/>
  <c r="I44" i="5"/>
  <c r="I43" i="5" s="1"/>
  <c r="I42" i="5" s="1"/>
  <c r="I41" i="5" s="1"/>
  <c r="G21" i="5"/>
  <c r="G20" i="5" s="1"/>
  <c r="G19" i="5" s="1"/>
  <c r="G13" i="5" s="1"/>
  <c r="H21" i="5"/>
  <c r="H20" i="5" s="1"/>
  <c r="H19" i="5" s="1"/>
  <c r="H13" i="5" s="1"/>
  <c r="I21" i="5"/>
  <c r="I20" i="5" s="1"/>
  <c r="I19" i="5" s="1"/>
  <c r="I13" i="5" s="1"/>
  <c r="F27" i="1"/>
  <c r="F29" i="1" s="1"/>
  <c r="E27" i="1"/>
  <c r="D27" i="1"/>
  <c r="D29" i="1" s="1"/>
  <c r="G67" i="5"/>
  <c r="G66" i="5" s="1"/>
  <c r="G65" i="5" s="1"/>
  <c r="G64" i="5" s="1"/>
  <c r="G63" i="5" s="1"/>
  <c r="H67" i="5"/>
  <c r="H66" i="5" s="1"/>
  <c r="H65" i="5" s="1"/>
  <c r="H64" i="5" s="1"/>
  <c r="H63" i="5" s="1"/>
  <c r="H85" i="5" s="1"/>
  <c r="E29" i="1"/>
  <c r="G24" i="6"/>
  <c r="F24" i="6"/>
  <c r="F11" i="6" s="1"/>
  <c r="G11" i="6"/>
  <c r="H24" i="6"/>
  <c r="H11" i="6" s="1"/>
  <c r="G47" i="6"/>
  <c r="G46" i="6"/>
  <c r="I67" i="5"/>
  <c r="I66" i="5" s="1"/>
  <c r="I65" i="5" s="1"/>
  <c r="I64" i="5" s="1"/>
  <c r="I63" i="5" s="1"/>
  <c r="I85" i="5" s="1"/>
  <c r="H80" i="5"/>
  <c r="H79" i="5" s="1"/>
  <c r="H78" i="5" s="1"/>
  <c r="H77" i="5" s="1"/>
  <c r="G84" i="6" l="1"/>
  <c r="F47" i="6"/>
  <c r="F72" i="6"/>
  <c r="F70" i="6"/>
  <c r="F69" i="6"/>
  <c r="F46" i="6"/>
  <c r="F84" i="6" s="1"/>
  <c r="H71" i="6"/>
  <c r="H47" i="6" s="1"/>
  <c r="H70" i="6"/>
  <c r="H69" i="6"/>
  <c r="H46" i="6" s="1"/>
  <c r="H84" i="6" s="1"/>
</calcChain>
</file>

<file path=xl/sharedStrings.xml><?xml version="1.0" encoding="utf-8"?>
<sst xmlns="http://schemas.openxmlformats.org/spreadsheetml/2006/main" count="803" uniqueCount="206">
  <si>
    <t>Приложение 6</t>
  </si>
  <si>
    <t>Резервные средства</t>
  </si>
  <si>
    <t>к решению сельского</t>
  </si>
  <si>
    <t>Дорожное хозяйство (дорожные фонды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</si>
  <si>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</si>
  <si>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</si>
  <si>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</si>
  <si>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</si>
  <si>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</si>
  <si>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</si>
  <si>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</si>
  <si>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</si>
  <si>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</si>
  <si>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</si>
  <si>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</si>
  <si>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</si>
  <si>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</si>
  <si>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</si>
  <si>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</si>
  <si>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</si>
  <si>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</si>
  <si>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</si>
  <si>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</si>
  <si>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</si>
  <si>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</si>
  <si>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</si>
  <si>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</si>
  <si>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</si>
  <si>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</si>
  <si>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</si>
  <si>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</si>
  <si>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</si>
  <si>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</si>
  <si>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</si>
  <si>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</si>
  <si>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</si>
  <si>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</si>
  <si>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</si>
  <si>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</si>
  <si>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</si>
  <si>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</si>
  <si>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</si>
  <si>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</si>
  <si>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</si>
  <si>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</si>
  <si>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</si>
  <si>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</si>
  <si>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</si>
  <si>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</si>
  <si>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 xml:space="preserve">от                    № 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</si>
  <si>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</si>
  <si>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</si>
  <si>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</si>
  <si>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</si>
  <si>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</si>
  <si>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</si>
  <si>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</si>
  <si>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</si>
  <si>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</si>
  <si>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</si>
  <si>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</si>
  <si>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</si>
  <si>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</si>
  <si>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</si>
  <si>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</si>
  <si>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</si>
  <si>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</si>
  <si>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</si>
  <si>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</si>
  <si>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</si>
  <si>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</si>
  <si>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</si>
  <si>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</si>
  <si>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</si>
  <si>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</si>
  <si>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</si>
  <si>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</si>
  <si>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</si>
  <si>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</si>
  <si>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</si>
  <si>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</si>
  <si>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</si>
  <si>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</si>
  <si>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</si>
  <si>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</si>
  <si>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</si>
  <si>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</si>
  <si>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</si>
  <si>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</si>
  <si>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</si>
  <si>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</si>
  <si>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</si>
  <si>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</si>
  <si>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</si>
  <si>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</si>
  <si>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</si>
  <si>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</si>
  <si>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</si>
  <si>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</si>
  <si>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</si>
  <si>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>Условно утвердженные</t>
  </si>
  <si>
    <t>от</t>
  </si>
  <si>
    <t>№</t>
  </si>
  <si>
    <t>( руб.)</t>
  </si>
  <si>
    <t>818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</si>
  <si>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</si>
  <si>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</si>
  <si>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</si>
  <si>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</si>
  <si>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</si>
  <si>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</si>
  <si>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</si>
  <si>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</si>
  <si>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</si>
  <si>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</si>
  <si>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</si>
  <si>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</si>
  <si>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</si>
  <si>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</si>
  <si>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</si>
  <si>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</si>
  <si>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</si>
  <si>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</si>
  <si>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</si>
  <si>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</si>
  <si>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</si>
  <si>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</si>
  <si>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</si>
  <si>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</si>
  <si>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</si>
  <si>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</si>
  <si>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</si>
  <si>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</si>
  <si>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</si>
  <si>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</si>
  <si>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</si>
  <si>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</si>
  <si>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</si>
  <si>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</si>
  <si>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</si>
  <si>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</si>
  <si>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</si>
  <si>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</si>
  <si>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</si>
  <si>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</si>
  <si>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</si>
  <si>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</si>
  <si>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</si>
  <si>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</si>
  <si>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</si>
  <si>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</si>
  <si>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</si>
  <si>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к проекту решения</t>
  </si>
  <si>
    <t>Администрация Маловского  сельсовета Ирбейского района Красноярского края</t>
  </si>
  <si>
    <t>Приложение 7</t>
  </si>
  <si>
    <t>Мероприятия по содержанию улично-дорожной сети</t>
  </si>
  <si>
    <t>2200004600</t>
  </si>
  <si>
    <t>2200007050</t>
  </si>
  <si>
    <t>2200075140</t>
  </si>
  <si>
    <t>2200000000</t>
  </si>
  <si>
    <t>2200051180</t>
  </si>
  <si>
    <t>0200000000</t>
  </si>
  <si>
    <t>0210000000</t>
  </si>
  <si>
    <t>0210028100</t>
  </si>
  <si>
    <t>0220000000</t>
  </si>
  <si>
    <t>0220060020</t>
  </si>
  <si>
    <t>0230000000</t>
  </si>
  <si>
    <t>0230060010</t>
  </si>
  <si>
    <t>0230060040</t>
  </si>
  <si>
    <t>0230060050</t>
  </si>
  <si>
    <t>0240000000</t>
  </si>
  <si>
    <t>0240097000</t>
  </si>
  <si>
    <t>Сумма на 2019 год</t>
  </si>
  <si>
    <t>Сумма на          2018 год</t>
  </si>
  <si>
    <t>Сумма на          2019 год</t>
  </si>
  <si>
    <t>44</t>
  </si>
  <si>
    <t>45</t>
  </si>
  <si>
    <t xml:space="preserve">Осуществление первичного воинского учета на территориях, где отсутствуют военные комиссариаты </t>
  </si>
  <si>
    <t>Условно утвержденные расходы</t>
  </si>
  <si>
    <t>Муниципальная программа"Содействие развитию  территории Маловского сельсовета Ирбейского района Красноярского края "</t>
  </si>
  <si>
    <t>Осуществление полномочий по созданию и обеспечению деятельности административных комиссий</t>
  </si>
  <si>
    <t>Муниципальная подпрограмма "Защита от чрезвычайных ситуаций природного и техногенного характера и обеспечение безопасности населения Маловского сельсовета Ирбейского района Красноярского края .</t>
  </si>
  <si>
    <t>Муниципальная подпрограмма "содержание улично - дорожной сети "</t>
  </si>
  <si>
    <t>Муниципальная подпрограмма "Содержание улично - дорожной сети "</t>
  </si>
  <si>
    <t>Муниципальная подпрограмма "Поддержка мероприятий по благоустройству территории Маловского селсовета Ирбейского района Красноярского края "</t>
  </si>
  <si>
    <t>Муниципальная подпрограмма "Развитие массовой физической культуры и спорта"</t>
  </si>
  <si>
    <t>Муниципальная программа "Содействие развитию территории Маловского сельсовета Ирбейского района Красноярского края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</si>
  <si>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Маловского сельсовета Ирбейского равйона Красноярского края ".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</si>
  <si>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</si>
  <si>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Национальная оборана</t>
  </si>
  <si>
    <t>Жилищно-комунальное хозяйство</t>
  </si>
  <si>
    <t>Мероприятия по благоустройству сельских поселений</t>
  </si>
  <si>
    <t>Мероприятия по освещению улиц</t>
  </si>
  <si>
    <t>Мероприятия по содержанию мест захоронения</t>
  </si>
  <si>
    <t>Прочие мероприятия по благоустройству</t>
  </si>
  <si>
    <t>0230060000</t>
  </si>
  <si>
    <t>Сумма на  2018 год</t>
  </si>
  <si>
    <t>Сумма на 2020 год</t>
  </si>
  <si>
    <t>на 2018 год и плановый период на 2019-2020 годов.</t>
  </si>
  <si>
    <t>Сумма на          2020 год</t>
  </si>
  <si>
    <t>на 2018 год  и плановый период 2019-2020 годов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</si>
  <si>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</si>
  <si>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2019-2020 годов</t>
  </si>
  <si>
    <t>(рублей)</t>
  </si>
  <si>
    <t xml:space="preserve">Ведомственная структура расходов сельского  бюджета </t>
  </si>
  <si>
    <t xml:space="preserve">Распределение бюджетных ассигнований по целевым статьям (муниципальным программам  Маловского сельсовета Ирбейсого района Красноярског края и непрограммным направлениям деятельности), группам и подгруппам видов расходов, разделам, подразделам классификации расходов сельского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</si>
</sst>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4" fontId="2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/>
    <xf numFmtId="0" fontId="12" fillId="0" borderId="0" xfId="0" applyFont="1" applyFill="1"/>
    <xf numFmtId="49" fontId="13" fillId="0" borderId="0" xfId="0" applyNumberFormat="1" applyFont="1"/>
    <xf numFmtId="0" fontId="6" fillId="0" borderId="0" xfId="0" quotePrefix="1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4" fontId="12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2" fillId="0" borderId="0" xfId="1" applyNumberFormat="1" applyFont="1" applyFill="1" applyAlignment="1">
      <alignment horizontal="right"/>
    </xf>
    <xf numFmtId="4" fontId="12" fillId="0" borderId="0" xfId="2" applyNumberFormat="1" applyFont="1" applyFill="1" applyAlignment="1">
      <alignment horizontal="right"/>
    </xf>
    <xf numFmtId="4" fontId="6" fillId="0" borderId="0" xfId="0" quotePrefix="1" applyNumberFormat="1" applyFont="1" applyAlignment="1">
      <alignment wrapText="1"/>
    </xf>
    <xf numFmtId="4" fontId="6" fillId="0" borderId="0" xfId="0" applyNumberFormat="1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 horizontal="right"/>
    </xf>
    <xf numFmtId="4" fontId="16" fillId="0" borderId="0" xfId="0" applyNumberFormat="1" applyFont="1" applyFill="1" applyAlignment="1">
      <alignment horizontal="left" vertical="center"/>
    </xf>
    <xf numFmtId="4" fontId="17" fillId="0" borderId="0" xfId="0" applyNumberFormat="1" applyFont="1" applyFill="1" applyAlignment="1">
      <alignment horizontal="center" vertical="center"/>
    </xf>
    <xf numFmtId="4" fontId="16" fillId="0" borderId="0" xfId="1" applyNumberFormat="1" applyFont="1" applyFill="1" applyAlignment="1">
      <alignment vertical="center"/>
    </xf>
    <xf numFmtId="4" fontId="16" fillId="0" borderId="0" xfId="1" applyNumberFormat="1" applyFont="1" applyFill="1" applyAlignment="1">
      <alignment horizontal="center" vertical="center"/>
    </xf>
    <xf numFmtId="4" fontId="16" fillId="0" borderId="0" xfId="1" applyNumberFormat="1" applyFont="1" applyFill="1" applyAlignment="1">
      <alignment horizontal="left" vertical="center"/>
    </xf>
    <xf numFmtId="4" fontId="16" fillId="0" borderId="0" xfId="2" applyNumberFormat="1" applyFont="1" applyFill="1" applyAlignment="1">
      <alignment horizontal="left" vertical="center"/>
    </xf>
    <xf numFmtId="0" fontId="15" fillId="0" borderId="0" xfId="0" applyFont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NumberFormat="1" applyFont="1" applyBorder="1" applyAlignment="1">
      <alignment vertical="top" wrapText="1"/>
    </xf>
    <xf numFmtId="2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vertical="top" wrapText="1"/>
    </xf>
    <xf numFmtId="0" fontId="15" fillId="0" borderId="1" xfId="0" applyFont="1" applyBorder="1"/>
    <xf numFmtId="0" fontId="15" fillId="0" borderId="1" xfId="0" applyFont="1" applyBorder="1" applyAlignment="1">
      <alignment horizontal="justify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0" fillId="0" borderId="0" xfId="0" applyFont="1" applyFill="1"/>
    <xf numFmtId="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4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20" fillId="0" borderId="0" xfId="0" applyNumberFormat="1" applyFont="1"/>
    <xf numFmtId="49" fontId="20" fillId="0" borderId="0" xfId="0" applyNumberFormat="1" applyFont="1"/>
    <xf numFmtId="165" fontId="20" fillId="0" borderId="0" xfId="0" applyNumberFormat="1" applyFont="1"/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left" vertical="center"/>
    </xf>
    <xf numFmtId="2" fontId="15" fillId="0" borderId="3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2" fontId="15" fillId="0" borderId="0" xfId="0" applyNumberFormat="1" applyFont="1" applyFill="1" applyAlignment="1">
      <alignment horizontal="left" vertical="center" wrapText="1"/>
    </xf>
    <xf numFmtId="165" fontId="16" fillId="0" borderId="0" xfId="0" applyNumberFormat="1" applyFont="1" applyFill="1" applyAlignment="1">
      <alignment horizontal="left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workbookViewId="0">
      <selection activeCell="F12" sqref="F12"/>
    </sheetView>
  </sheetViews>
  <sheetFormatPr defaultRowHeight="12.75" x14ac:dyDescent="0.2"/>
  <cols>
    <col min="1" max="1" width="5.7109375" style="11" customWidth="1"/>
    <col min="2" max="2" width="30.5703125" style="12" customWidth="1"/>
    <col min="3" max="3" width="9" style="13" customWidth="1"/>
    <col min="4" max="4" width="17.42578125" style="14" customWidth="1"/>
    <col min="5" max="5" width="16.85546875" style="14" customWidth="1"/>
    <col min="6" max="6" width="17" style="14" customWidth="1"/>
    <col min="7" max="16384" width="9.140625" style="7"/>
  </cols>
  <sheetData>
    <row r="1" spans="1:6" s="2" customFormat="1" ht="18.75" x14ac:dyDescent="0.3">
      <c r="A1" s="4"/>
      <c r="B1" s="1"/>
      <c r="D1" s="8"/>
      <c r="E1" s="56" t="s">
        <v>37</v>
      </c>
      <c r="F1" s="57"/>
    </row>
    <row r="2" spans="1:6" s="2" customFormat="1" ht="18.75" x14ac:dyDescent="0.3">
      <c r="A2" s="4"/>
      <c r="B2" s="1"/>
      <c r="D2" s="9"/>
      <c r="E2" s="111" t="s">
        <v>152</v>
      </c>
      <c r="F2" s="111"/>
    </row>
    <row r="3" spans="1:6" s="2" customFormat="1" ht="18.75" x14ac:dyDescent="0.3">
      <c r="A3" s="4"/>
      <c r="B3" s="1"/>
      <c r="D3" s="9"/>
      <c r="E3" s="111"/>
      <c r="F3" s="111"/>
    </row>
    <row r="4" spans="1:6" s="2" customFormat="1" ht="18.75" x14ac:dyDescent="0.3">
      <c r="A4" s="4"/>
      <c r="B4" s="1"/>
      <c r="D4" s="9"/>
      <c r="E4" s="111" t="s">
        <v>49</v>
      </c>
      <c r="F4" s="111"/>
    </row>
    <row r="5" spans="1:6" s="2" customFormat="1" ht="15.75" x14ac:dyDescent="0.25">
      <c r="A5" s="5"/>
      <c r="D5" s="9"/>
      <c r="E5" s="9"/>
      <c r="F5" s="9"/>
    </row>
    <row r="6" spans="1:6" s="2" customFormat="1" ht="54" customHeight="1" x14ac:dyDescent="0.25">
      <c r="A6" s="114" t="s">
        <v>202</v>
      </c>
      <c r="B6" s="114"/>
      <c r="C6" s="114"/>
      <c r="D6" s="114"/>
      <c r="E6" s="114"/>
      <c r="F6" s="114"/>
    </row>
    <row r="7" spans="1:6" s="2" customFormat="1" ht="15.75" x14ac:dyDescent="0.25">
      <c r="A7" s="6"/>
      <c r="B7" s="3"/>
      <c r="C7" s="3"/>
      <c r="D7" s="15"/>
      <c r="E7" s="15"/>
      <c r="F7" s="15"/>
    </row>
    <row r="8" spans="1:6" s="2" customFormat="1" ht="15.75" x14ac:dyDescent="0.25">
      <c r="A8" s="5"/>
      <c r="D8" s="10"/>
      <c r="E8" s="10"/>
      <c r="F8" s="10" t="s">
        <v>203</v>
      </c>
    </row>
    <row r="9" spans="1:6" ht="45.2" customHeight="1" x14ac:dyDescent="0.2">
      <c r="A9" s="90" t="s">
        <v>74</v>
      </c>
      <c r="B9" s="90" t="s">
        <v>75</v>
      </c>
      <c r="C9" s="91" t="s">
        <v>76</v>
      </c>
      <c r="D9" s="92" t="s">
        <v>196</v>
      </c>
      <c r="E9" s="92" t="s">
        <v>172</v>
      </c>
      <c r="F9" s="92" t="s">
        <v>197</v>
      </c>
    </row>
    <row r="10" spans="1:6" ht="15" x14ac:dyDescent="0.25">
      <c r="A10" s="93" t="s">
        <v>77</v>
      </c>
      <c r="B10" s="94" t="s">
        <v>77</v>
      </c>
      <c r="C10" s="94" t="s">
        <v>78</v>
      </c>
      <c r="D10" s="95" t="s">
        <v>79</v>
      </c>
      <c r="E10" s="95" t="s">
        <v>80</v>
      </c>
      <c r="F10" s="95" t="s">
        <v>81</v>
      </c>
    </row>
    <row r="11" spans="1:6" ht="15" x14ac:dyDescent="0.2">
      <c r="A11" s="93" t="s">
        <v>77</v>
      </c>
      <c r="B11" s="66" t="s">
        <v>84</v>
      </c>
      <c r="C11" s="93" t="s">
        <v>85</v>
      </c>
      <c r="D11" s="96">
        <f>D12+D13+D14+D15+D16</f>
        <v>2129621</v>
      </c>
      <c r="E11" s="96">
        <f>E12+E13+E14+E15+E16</f>
        <v>1870438</v>
      </c>
      <c r="F11" s="96">
        <f>F12+F13+F14+F15+F16</f>
        <v>1757116</v>
      </c>
    </row>
    <row r="12" spans="1:6" ht="66.75" customHeight="1" x14ac:dyDescent="0.2">
      <c r="A12" s="93" t="s">
        <v>78</v>
      </c>
      <c r="B12" s="66" t="s">
        <v>54</v>
      </c>
      <c r="C12" s="93" t="s">
        <v>86</v>
      </c>
      <c r="D12" s="96">
        <v>584312.6</v>
      </c>
      <c r="E12" s="96">
        <v>584312.6</v>
      </c>
      <c r="F12" s="96">
        <v>584312.6</v>
      </c>
    </row>
    <row r="13" spans="1:6" ht="120" x14ac:dyDescent="0.2">
      <c r="A13" s="93" t="s">
        <v>79</v>
      </c>
      <c r="B13" s="66" t="s">
        <v>55</v>
      </c>
      <c r="C13" s="91" t="s">
        <v>71</v>
      </c>
      <c r="D13" s="72">
        <v>1511351.4</v>
      </c>
      <c r="E13" s="72">
        <v>1255168.3999999999</v>
      </c>
      <c r="F13" s="72">
        <v>1141846.3999999999</v>
      </c>
    </row>
    <row r="14" spans="1:6" ht="75" x14ac:dyDescent="0.2">
      <c r="A14" s="93" t="s">
        <v>80</v>
      </c>
      <c r="B14" s="66" t="s">
        <v>56</v>
      </c>
      <c r="C14" s="91" t="s">
        <v>92</v>
      </c>
      <c r="D14" s="72">
        <v>27557</v>
      </c>
      <c r="E14" s="72">
        <v>27557</v>
      </c>
      <c r="F14" s="72">
        <v>27557</v>
      </c>
    </row>
    <row r="15" spans="1:6" ht="15" x14ac:dyDescent="0.2">
      <c r="A15" s="93" t="s">
        <v>81</v>
      </c>
      <c r="B15" s="66" t="s">
        <v>57</v>
      </c>
      <c r="C15" s="91" t="s">
        <v>33</v>
      </c>
      <c r="D15" s="72">
        <v>5000</v>
      </c>
      <c r="E15" s="72">
        <v>2000</v>
      </c>
      <c r="F15" s="72">
        <v>2000</v>
      </c>
    </row>
    <row r="16" spans="1:6" ht="30" x14ac:dyDescent="0.2">
      <c r="A16" s="93" t="s">
        <v>82</v>
      </c>
      <c r="B16" s="66" t="s">
        <v>30</v>
      </c>
      <c r="C16" s="91" t="s">
        <v>34</v>
      </c>
      <c r="D16" s="72">
        <v>1400</v>
      </c>
      <c r="E16" s="72">
        <v>1400</v>
      </c>
      <c r="F16" s="72">
        <v>1400</v>
      </c>
    </row>
    <row r="17" spans="1:6" ht="15" x14ac:dyDescent="0.2">
      <c r="A17" s="93" t="s">
        <v>83</v>
      </c>
      <c r="B17" s="66" t="s">
        <v>43</v>
      </c>
      <c r="C17" s="91" t="s">
        <v>38</v>
      </c>
      <c r="D17" s="72">
        <f>D18</f>
        <v>36725</v>
      </c>
      <c r="E17" s="72">
        <f>E18</f>
        <v>37281</v>
      </c>
      <c r="F17" s="72">
        <f>F18</f>
        <v>39196</v>
      </c>
    </row>
    <row r="18" spans="1:6" ht="30" x14ac:dyDescent="0.2">
      <c r="A18" s="93" t="s">
        <v>87</v>
      </c>
      <c r="B18" s="66" t="s">
        <v>44</v>
      </c>
      <c r="C18" s="91" t="s">
        <v>39</v>
      </c>
      <c r="D18" s="72">
        <v>36725</v>
      </c>
      <c r="E18" s="72">
        <v>37281</v>
      </c>
      <c r="F18" s="72">
        <v>39196</v>
      </c>
    </row>
    <row r="19" spans="1:6" ht="50.25" customHeight="1" x14ac:dyDescent="0.2">
      <c r="A19" s="93" t="s">
        <v>88</v>
      </c>
      <c r="B19" s="66" t="s">
        <v>42</v>
      </c>
      <c r="C19" s="91" t="s">
        <v>41</v>
      </c>
      <c r="D19" s="72">
        <f>D20</f>
        <v>20000</v>
      </c>
      <c r="E19" s="72">
        <f>E20</f>
        <v>20000</v>
      </c>
      <c r="F19" s="72">
        <f>F20</f>
        <v>20000</v>
      </c>
    </row>
    <row r="20" spans="1:6" ht="75" x14ac:dyDescent="0.2">
      <c r="A20" s="93" t="s">
        <v>89</v>
      </c>
      <c r="B20" s="68" t="s">
        <v>18</v>
      </c>
      <c r="C20" s="91" t="s">
        <v>19</v>
      </c>
      <c r="D20" s="72">
        <v>20000</v>
      </c>
      <c r="E20" s="72">
        <v>20000</v>
      </c>
      <c r="F20" s="72">
        <v>20000</v>
      </c>
    </row>
    <row r="21" spans="1:6" ht="15" x14ac:dyDescent="0.2">
      <c r="A21" s="93" t="s">
        <v>90</v>
      </c>
      <c r="B21" s="66" t="s">
        <v>72</v>
      </c>
      <c r="C21" s="91" t="s">
        <v>73</v>
      </c>
      <c r="D21" s="72">
        <f>D22</f>
        <v>70417</v>
      </c>
      <c r="E21" s="72">
        <v>61832</v>
      </c>
      <c r="F21" s="72">
        <v>63342</v>
      </c>
    </row>
    <row r="22" spans="1:6" ht="33.75" customHeight="1" x14ac:dyDescent="0.25">
      <c r="A22" s="93" t="s">
        <v>91</v>
      </c>
      <c r="B22" s="64" t="s">
        <v>3</v>
      </c>
      <c r="C22" s="91" t="s">
        <v>9</v>
      </c>
      <c r="D22" s="72">
        <v>70417</v>
      </c>
      <c r="E22" s="72">
        <v>61832</v>
      </c>
      <c r="F22" s="72">
        <v>63342</v>
      </c>
    </row>
    <row r="23" spans="1:6" ht="39" customHeight="1" x14ac:dyDescent="0.2">
      <c r="A23" s="93" t="s">
        <v>45</v>
      </c>
      <c r="B23" s="66" t="s">
        <v>93</v>
      </c>
      <c r="C23" s="91" t="s">
        <v>94</v>
      </c>
      <c r="D23" s="72">
        <v>425650</v>
      </c>
      <c r="E23" s="72">
        <v>250000</v>
      </c>
      <c r="F23" s="72">
        <v>288490</v>
      </c>
    </row>
    <row r="24" spans="1:6" ht="15" x14ac:dyDescent="0.2">
      <c r="A24" s="93" t="s">
        <v>105</v>
      </c>
      <c r="B24" s="66" t="s">
        <v>11</v>
      </c>
      <c r="C24" s="91" t="s">
        <v>10</v>
      </c>
      <c r="D24" s="72">
        <v>425650</v>
      </c>
      <c r="E24" s="72">
        <v>250000</v>
      </c>
      <c r="F24" s="72">
        <v>288490</v>
      </c>
    </row>
    <row r="25" spans="1:6" ht="15" x14ac:dyDescent="0.2">
      <c r="A25" s="93" t="s">
        <v>106</v>
      </c>
      <c r="B25" s="66" t="s">
        <v>31</v>
      </c>
      <c r="C25" s="91" t="s">
        <v>32</v>
      </c>
      <c r="D25" s="72">
        <f>D26</f>
        <v>10479</v>
      </c>
      <c r="E25" s="72">
        <v>10479</v>
      </c>
      <c r="F25" s="72">
        <v>10479</v>
      </c>
    </row>
    <row r="26" spans="1:6" ht="35.25" customHeight="1" x14ac:dyDescent="0.2">
      <c r="A26" s="93" t="s">
        <v>107</v>
      </c>
      <c r="B26" s="66" t="s">
        <v>35</v>
      </c>
      <c r="C26" s="91" t="s">
        <v>36</v>
      </c>
      <c r="D26" s="72">
        <v>10479</v>
      </c>
      <c r="E26" s="72">
        <v>10386</v>
      </c>
      <c r="F26" s="72">
        <v>10386</v>
      </c>
    </row>
    <row r="27" spans="1:6" ht="15" x14ac:dyDescent="0.2">
      <c r="A27" s="93" t="s">
        <v>20</v>
      </c>
      <c r="B27" s="115" t="s">
        <v>53</v>
      </c>
      <c r="C27" s="116"/>
      <c r="D27" s="97">
        <f>D11+D17+D19+D21+D23+D25</f>
        <v>2692892</v>
      </c>
      <c r="E27" s="97">
        <f>E11+E17+E19+E21+E23+E25</f>
        <v>2250030</v>
      </c>
      <c r="F27" s="97">
        <f>F11+F17+F19+F21+F23+F25</f>
        <v>2178623</v>
      </c>
    </row>
    <row r="28" spans="1:6" ht="30" x14ac:dyDescent="0.2">
      <c r="A28" s="93" t="s">
        <v>108</v>
      </c>
      <c r="B28" s="66" t="s">
        <v>47</v>
      </c>
      <c r="C28" s="91" t="s">
        <v>48</v>
      </c>
      <c r="D28" s="72">
        <f>'прил 6'!G84</f>
        <v>0</v>
      </c>
      <c r="E28" s="72">
        <v>56750</v>
      </c>
      <c r="F28" s="72">
        <v>112550</v>
      </c>
    </row>
    <row r="29" spans="1:6" ht="15" x14ac:dyDescent="0.2">
      <c r="A29" s="112"/>
      <c r="B29" s="113"/>
      <c r="C29" s="91"/>
      <c r="D29" s="72">
        <f>D27+D28</f>
        <v>2692892</v>
      </c>
      <c r="E29" s="72">
        <f>E27+E28</f>
        <v>2306780</v>
      </c>
      <c r="F29" s="72">
        <f>F27+F28</f>
        <v>2291173</v>
      </c>
    </row>
    <row r="30" spans="1:6" x14ac:dyDescent="0.2">
      <c r="A30" s="98"/>
      <c r="B30" s="99"/>
      <c r="C30" s="100"/>
      <c r="D30" s="101"/>
      <c r="E30" s="101"/>
      <c r="F30" s="101"/>
    </row>
  </sheetData>
  <mergeCells count="6">
    <mergeCell ref="E3:F3"/>
    <mergeCell ref="E2:F2"/>
    <mergeCell ref="A29:B29"/>
    <mergeCell ref="A6:F6"/>
    <mergeCell ref="E4:F4"/>
    <mergeCell ref="B27:C27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95" firstPageNumber="10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2" zoomScaleNormal="100" zoomScaleSheetLayoutView="75" workbookViewId="0">
      <selection activeCell="F12" sqref="F12"/>
    </sheetView>
  </sheetViews>
  <sheetFormatPr defaultRowHeight="15.75" x14ac:dyDescent="0.25"/>
  <cols>
    <col min="1" max="1" width="6.7109375" style="18" customWidth="1"/>
    <col min="2" max="2" width="44.42578125" style="19" customWidth="1"/>
    <col min="3" max="3" width="11.140625" style="20" customWidth="1"/>
    <col min="4" max="4" width="11.85546875" style="20" customWidth="1"/>
    <col min="5" max="5" width="11.5703125" style="21" customWidth="1"/>
    <col min="6" max="6" width="10.5703125" style="20" customWidth="1"/>
    <col min="7" max="9" width="15.5703125" style="27" customWidth="1"/>
    <col min="10" max="16384" width="9.140625" style="2"/>
  </cols>
  <sheetData>
    <row r="1" spans="1:9" ht="18.75" x14ac:dyDescent="0.25">
      <c r="G1" s="22"/>
      <c r="H1" s="58" t="s">
        <v>0</v>
      </c>
      <c r="I1" s="59"/>
    </row>
    <row r="2" spans="1:9" ht="18.75" x14ac:dyDescent="0.25">
      <c r="G2" s="23"/>
      <c r="H2" s="60" t="s">
        <v>2</v>
      </c>
      <c r="I2" s="61"/>
    </row>
    <row r="3" spans="1:9" ht="18.75" x14ac:dyDescent="0.25">
      <c r="G3" s="23"/>
      <c r="H3" s="62" t="s">
        <v>29</v>
      </c>
      <c r="I3" s="61"/>
    </row>
    <row r="4" spans="1:9" ht="18.75" x14ac:dyDescent="0.25">
      <c r="F4" s="28"/>
      <c r="G4" s="24"/>
      <c r="H4" s="63" t="s">
        <v>101</v>
      </c>
      <c r="I4" s="63" t="s">
        <v>102</v>
      </c>
    </row>
    <row r="6" spans="1:9" ht="18.75" x14ac:dyDescent="0.3">
      <c r="A6" s="117" t="s">
        <v>204</v>
      </c>
      <c r="B6" s="117"/>
      <c r="C6" s="117"/>
      <c r="D6" s="117"/>
      <c r="E6" s="117"/>
      <c r="F6" s="117"/>
      <c r="G6" s="117"/>
      <c r="H6" s="117"/>
      <c r="I6" s="117"/>
    </row>
    <row r="7" spans="1:9" ht="18.75" x14ac:dyDescent="0.3">
      <c r="A7" s="117" t="s">
        <v>198</v>
      </c>
      <c r="B7" s="117"/>
      <c r="C7" s="117"/>
      <c r="D7" s="117"/>
      <c r="E7" s="117"/>
      <c r="F7" s="117"/>
      <c r="G7" s="117"/>
      <c r="H7" s="117"/>
      <c r="I7" s="117"/>
    </row>
    <row r="8" spans="1:9" x14ac:dyDescent="0.25">
      <c r="A8" s="17"/>
      <c r="B8" s="16"/>
      <c r="C8" s="25"/>
      <c r="D8" s="25"/>
      <c r="E8" s="26"/>
      <c r="F8" s="25"/>
      <c r="G8" s="22"/>
      <c r="H8" s="22"/>
      <c r="I8" s="22"/>
    </row>
    <row r="9" spans="1:9" x14ac:dyDescent="0.25">
      <c r="I9" s="27" t="s">
        <v>103</v>
      </c>
    </row>
    <row r="10" spans="1:9" ht="38.25" x14ac:dyDescent="0.25">
      <c r="A10" s="29" t="s">
        <v>74</v>
      </c>
      <c r="B10" s="29" t="s">
        <v>58</v>
      </c>
      <c r="C10" s="30" t="s">
        <v>59</v>
      </c>
      <c r="D10" s="30" t="s">
        <v>60</v>
      </c>
      <c r="E10" s="30" t="s">
        <v>27</v>
      </c>
      <c r="F10" s="30" t="s">
        <v>28</v>
      </c>
      <c r="G10" s="48" t="s">
        <v>173</v>
      </c>
      <c r="H10" s="48" t="s">
        <v>174</v>
      </c>
      <c r="I10" s="48" t="s">
        <v>199</v>
      </c>
    </row>
    <row r="11" spans="1:9" x14ac:dyDescent="0.25">
      <c r="A11" s="31" t="s">
        <v>77</v>
      </c>
      <c r="B11" s="30" t="s">
        <v>78</v>
      </c>
      <c r="C11" s="31" t="s">
        <v>79</v>
      </c>
      <c r="D11" s="30" t="s">
        <v>80</v>
      </c>
      <c r="E11" s="31" t="s">
        <v>81</v>
      </c>
      <c r="F11" s="30" t="s">
        <v>82</v>
      </c>
      <c r="G11" s="31" t="s">
        <v>83</v>
      </c>
      <c r="H11" s="30" t="s">
        <v>87</v>
      </c>
      <c r="I11" s="31" t="s">
        <v>88</v>
      </c>
    </row>
    <row r="12" spans="1:9" ht="30" x14ac:dyDescent="0.25">
      <c r="A12" s="31" t="s">
        <v>77</v>
      </c>
      <c r="B12" s="67" t="s">
        <v>153</v>
      </c>
      <c r="C12" s="54" t="s">
        <v>104</v>
      </c>
      <c r="D12" s="54"/>
      <c r="E12" s="54"/>
      <c r="F12" s="54"/>
      <c r="G12" s="55"/>
      <c r="H12" s="55"/>
      <c r="I12" s="55"/>
    </row>
    <row r="13" spans="1:9" x14ac:dyDescent="0.25">
      <c r="A13" s="31" t="s">
        <v>78</v>
      </c>
      <c r="B13" s="67" t="s">
        <v>84</v>
      </c>
      <c r="C13" s="54" t="s">
        <v>104</v>
      </c>
      <c r="D13" s="54" t="s">
        <v>85</v>
      </c>
      <c r="E13" s="54" t="s">
        <v>61</v>
      </c>
      <c r="F13" s="54" t="s">
        <v>61</v>
      </c>
      <c r="G13" s="83">
        <f>G14+G19+G33+G28+G37</f>
        <v>2129621</v>
      </c>
      <c r="H13" s="83">
        <f>H14+H19+H33+H28+H37</f>
        <v>1870438</v>
      </c>
      <c r="I13" s="83">
        <f>I14+I19+I33+I28+I37</f>
        <v>1757116</v>
      </c>
    </row>
    <row r="14" spans="1:9" ht="45" x14ac:dyDescent="0.25">
      <c r="A14" s="31" t="s">
        <v>79</v>
      </c>
      <c r="B14" s="67" t="s">
        <v>96</v>
      </c>
      <c r="C14" s="54" t="s">
        <v>104</v>
      </c>
      <c r="D14" s="54" t="s">
        <v>86</v>
      </c>
      <c r="E14" s="54" t="s">
        <v>61</v>
      </c>
      <c r="F14" s="54" t="s">
        <v>61</v>
      </c>
      <c r="G14" s="83">
        <f t="shared" ref="G14:I17" si="0">G15</f>
        <v>584312.6</v>
      </c>
      <c r="H14" s="83">
        <f t="shared" si="0"/>
        <v>584312.6</v>
      </c>
      <c r="I14" s="83">
        <f t="shared" si="0"/>
        <v>584312.6</v>
      </c>
    </row>
    <row r="15" spans="1:9" ht="45" x14ac:dyDescent="0.25">
      <c r="A15" s="31" t="s">
        <v>80</v>
      </c>
      <c r="B15" s="67" t="s">
        <v>97</v>
      </c>
      <c r="C15" s="54" t="s">
        <v>104</v>
      </c>
      <c r="D15" s="54" t="s">
        <v>86</v>
      </c>
      <c r="E15" s="54" t="s">
        <v>159</v>
      </c>
      <c r="F15" s="54" t="s">
        <v>61</v>
      </c>
      <c r="G15" s="83">
        <f t="shared" si="0"/>
        <v>584312.6</v>
      </c>
      <c r="H15" s="83">
        <f t="shared" si="0"/>
        <v>584312.6</v>
      </c>
      <c r="I15" s="83">
        <f t="shared" si="0"/>
        <v>584312.6</v>
      </c>
    </row>
    <row r="16" spans="1:9" ht="45" x14ac:dyDescent="0.25">
      <c r="A16" s="31" t="s">
        <v>81</v>
      </c>
      <c r="B16" s="67" t="s">
        <v>95</v>
      </c>
      <c r="C16" s="54" t="s">
        <v>104</v>
      </c>
      <c r="D16" s="54" t="s">
        <v>86</v>
      </c>
      <c r="E16" s="54" t="s">
        <v>156</v>
      </c>
      <c r="F16" s="54" t="s">
        <v>61</v>
      </c>
      <c r="G16" s="83">
        <f t="shared" si="0"/>
        <v>584312.6</v>
      </c>
      <c r="H16" s="83">
        <f t="shared" si="0"/>
        <v>584312.6</v>
      </c>
      <c r="I16" s="83">
        <f t="shared" si="0"/>
        <v>584312.6</v>
      </c>
    </row>
    <row r="17" spans="1:9" ht="90" x14ac:dyDescent="0.25">
      <c r="A17" s="31" t="s">
        <v>82</v>
      </c>
      <c r="B17" s="67" t="s">
        <v>62</v>
      </c>
      <c r="C17" s="54" t="s">
        <v>104</v>
      </c>
      <c r="D17" s="54" t="s">
        <v>86</v>
      </c>
      <c r="E17" s="54" t="s">
        <v>156</v>
      </c>
      <c r="F17" s="54" t="s">
        <v>63</v>
      </c>
      <c r="G17" s="83">
        <f t="shared" si="0"/>
        <v>584312.6</v>
      </c>
      <c r="H17" s="83">
        <f t="shared" si="0"/>
        <v>584312.6</v>
      </c>
      <c r="I17" s="83">
        <f t="shared" si="0"/>
        <v>584312.6</v>
      </c>
    </row>
    <row r="18" spans="1:9" ht="30" x14ac:dyDescent="0.25">
      <c r="A18" s="31" t="s">
        <v>83</v>
      </c>
      <c r="B18" s="67" t="s">
        <v>64</v>
      </c>
      <c r="C18" s="54" t="s">
        <v>104</v>
      </c>
      <c r="D18" s="54" t="s">
        <v>86</v>
      </c>
      <c r="E18" s="54" t="s">
        <v>156</v>
      </c>
      <c r="F18" s="54" t="s">
        <v>65</v>
      </c>
      <c r="G18" s="83">
        <v>584312.6</v>
      </c>
      <c r="H18" s="83">
        <v>584312.6</v>
      </c>
      <c r="I18" s="83">
        <v>584312.6</v>
      </c>
    </row>
    <row r="19" spans="1:9" ht="60" x14ac:dyDescent="0.25">
      <c r="A19" s="31" t="s">
        <v>87</v>
      </c>
      <c r="B19" s="67" t="s">
        <v>55</v>
      </c>
      <c r="C19" s="54" t="s">
        <v>104</v>
      </c>
      <c r="D19" s="54" t="s">
        <v>71</v>
      </c>
      <c r="E19" s="54" t="s">
        <v>61</v>
      </c>
      <c r="F19" s="54" t="s">
        <v>61</v>
      </c>
      <c r="G19" s="83">
        <f t="shared" ref="G19:I20" si="1">G20</f>
        <v>1511351.4</v>
      </c>
      <c r="H19" s="83">
        <f t="shared" si="1"/>
        <v>1255168.3999999999</v>
      </c>
      <c r="I19" s="83">
        <f t="shared" si="1"/>
        <v>1141846.3999999999</v>
      </c>
    </row>
    <row r="20" spans="1:9" ht="45" x14ac:dyDescent="0.25">
      <c r="A20" s="31" t="s">
        <v>88</v>
      </c>
      <c r="B20" s="67" t="s">
        <v>97</v>
      </c>
      <c r="C20" s="54" t="s">
        <v>104</v>
      </c>
      <c r="D20" s="54" t="s">
        <v>71</v>
      </c>
      <c r="E20" s="54" t="s">
        <v>159</v>
      </c>
      <c r="F20" s="54" t="s">
        <v>61</v>
      </c>
      <c r="G20" s="83">
        <f t="shared" si="1"/>
        <v>1511351.4</v>
      </c>
      <c r="H20" s="83">
        <f t="shared" si="1"/>
        <v>1255168.3999999999</v>
      </c>
      <c r="I20" s="83">
        <f t="shared" si="1"/>
        <v>1141846.3999999999</v>
      </c>
    </row>
    <row r="21" spans="1:9" ht="45" x14ac:dyDescent="0.25">
      <c r="A21" s="31" t="s">
        <v>89</v>
      </c>
      <c r="B21" s="67" t="s">
        <v>95</v>
      </c>
      <c r="C21" s="54" t="s">
        <v>104</v>
      </c>
      <c r="D21" s="54" t="s">
        <v>71</v>
      </c>
      <c r="E21" s="54" t="s">
        <v>156</v>
      </c>
      <c r="F21" s="54" t="s">
        <v>61</v>
      </c>
      <c r="G21" s="83">
        <f>G22+G24+G26</f>
        <v>1511351.4</v>
      </c>
      <c r="H21" s="83">
        <f>H22+H24+H26</f>
        <v>1255168.3999999999</v>
      </c>
      <c r="I21" s="83">
        <f>I22+I24+I26</f>
        <v>1141846.3999999999</v>
      </c>
    </row>
    <row r="22" spans="1:9" ht="90" x14ac:dyDescent="0.25">
      <c r="A22" s="31" t="s">
        <v>90</v>
      </c>
      <c r="B22" s="67" t="s">
        <v>62</v>
      </c>
      <c r="C22" s="54" t="s">
        <v>104</v>
      </c>
      <c r="D22" s="54" t="s">
        <v>71</v>
      </c>
      <c r="E22" s="54" t="s">
        <v>156</v>
      </c>
      <c r="F22" s="54" t="s">
        <v>63</v>
      </c>
      <c r="G22" s="83">
        <f>G23</f>
        <v>1032479</v>
      </c>
      <c r="H22" s="83">
        <f>H23</f>
        <v>1032479</v>
      </c>
      <c r="I22" s="83">
        <v>1032479</v>
      </c>
    </row>
    <row r="23" spans="1:9" ht="30" x14ac:dyDescent="0.25">
      <c r="A23" s="31" t="s">
        <v>91</v>
      </c>
      <c r="B23" s="67" t="s">
        <v>64</v>
      </c>
      <c r="C23" s="54" t="s">
        <v>104</v>
      </c>
      <c r="D23" s="54" t="s">
        <v>71</v>
      </c>
      <c r="E23" s="54" t="s">
        <v>156</v>
      </c>
      <c r="F23" s="54" t="s">
        <v>65</v>
      </c>
      <c r="G23" s="83">
        <v>1032479</v>
      </c>
      <c r="H23" s="83">
        <v>1032479</v>
      </c>
      <c r="I23" s="83">
        <v>572631.16</v>
      </c>
    </row>
    <row r="24" spans="1:9" ht="45" x14ac:dyDescent="0.25">
      <c r="A24" s="31" t="s">
        <v>45</v>
      </c>
      <c r="B24" s="67" t="s">
        <v>201</v>
      </c>
      <c r="C24" s="54" t="s">
        <v>104</v>
      </c>
      <c r="D24" s="54" t="s">
        <v>71</v>
      </c>
      <c r="E24" s="54" t="s">
        <v>156</v>
      </c>
      <c r="F24" s="54" t="s">
        <v>66</v>
      </c>
      <c r="G24" s="83">
        <f>G25</f>
        <v>478872.4</v>
      </c>
      <c r="H24" s="83">
        <f>H25</f>
        <v>222689.4</v>
      </c>
      <c r="I24" s="83">
        <f>I25</f>
        <v>109367.4</v>
      </c>
    </row>
    <row r="25" spans="1:9" ht="45" x14ac:dyDescent="0.25">
      <c r="A25" s="31" t="s">
        <v>105</v>
      </c>
      <c r="B25" s="67" t="s">
        <v>67</v>
      </c>
      <c r="C25" s="54" t="s">
        <v>104</v>
      </c>
      <c r="D25" s="54" t="s">
        <v>71</v>
      </c>
      <c r="E25" s="54" t="s">
        <v>156</v>
      </c>
      <c r="F25" s="54" t="s">
        <v>68</v>
      </c>
      <c r="G25" s="83">
        <v>478872.4</v>
      </c>
      <c r="H25" s="83">
        <v>222689.4</v>
      </c>
      <c r="I25" s="83">
        <v>109367.4</v>
      </c>
    </row>
    <row r="26" spans="1:9" x14ac:dyDescent="0.25">
      <c r="A26" s="31" t="s">
        <v>106</v>
      </c>
      <c r="B26" s="67" t="s">
        <v>6</v>
      </c>
      <c r="C26" s="54" t="s">
        <v>104</v>
      </c>
      <c r="D26" s="54" t="s">
        <v>71</v>
      </c>
      <c r="E26" s="54" t="s">
        <v>156</v>
      </c>
      <c r="F26" s="54" t="s">
        <v>7</v>
      </c>
      <c r="G26" s="83">
        <v>0</v>
      </c>
      <c r="H26" s="83">
        <f>H27</f>
        <v>0</v>
      </c>
      <c r="I26" s="83">
        <f>I27</f>
        <v>0</v>
      </c>
    </row>
    <row r="27" spans="1:9" x14ac:dyDescent="0.25">
      <c r="A27" s="31" t="s">
        <v>107</v>
      </c>
      <c r="B27" s="67" t="s">
        <v>15</v>
      </c>
      <c r="C27" s="54" t="s">
        <v>104</v>
      </c>
      <c r="D27" s="54" t="s">
        <v>71</v>
      </c>
      <c r="E27" s="54" t="s">
        <v>156</v>
      </c>
      <c r="F27" s="54" t="s">
        <v>14</v>
      </c>
      <c r="G27" s="83">
        <v>0</v>
      </c>
      <c r="H27" s="83">
        <v>0</v>
      </c>
      <c r="I27" s="83">
        <v>0</v>
      </c>
    </row>
    <row r="28" spans="1:9" ht="45" x14ac:dyDescent="0.25">
      <c r="A28" s="31" t="s">
        <v>20</v>
      </c>
      <c r="B28" s="64" t="s">
        <v>5</v>
      </c>
      <c r="C28" s="54" t="s">
        <v>104</v>
      </c>
      <c r="D28" s="54" t="s">
        <v>92</v>
      </c>
      <c r="E28" s="54"/>
      <c r="F28" s="54"/>
      <c r="G28" s="83">
        <f t="shared" ref="G28:I31" si="2">G29</f>
        <v>27557</v>
      </c>
      <c r="H28" s="83">
        <f t="shared" si="2"/>
        <v>27557</v>
      </c>
      <c r="I28" s="83">
        <f t="shared" si="2"/>
        <v>27557</v>
      </c>
    </row>
    <row r="29" spans="1:9" ht="43.5" customHeight="1" x14ac:dyDescent="0.25">
      <c r="A29" s="31" t="s">
        <v>108</v>
      </c>
      <c r="B29" s="67" t="s">
        <v>97</v>
      </c>
      <c r="C29" s="54" t="s">
        <v>104</v>
      </c>
      <c r="D29" s="54" t="s">
        <v>92</v>
      </c>
      <c r="E29" s="54" t="s">
        <v>159</v>
      </c>
      <c r="F29" s="54"/>
      <c r="G29" s="83">
        <f t="shared" si="2"/>
        <v>27557</v>
      </c>
      <c r="H29" s="83">
        <f t="shared" si="2"/>
        <v>27557</v>
      </c>
      <c r="I29" s="83">
        <f t="shared" si="2"/>
        <v>27557</v>
      </c>
    </row>
    <row r="30" spans="1:9" ht="45" x14ac:dyDescent="0.25">
      <c r="A30" s="31" t="s">
        <v>21</v>
      </c>
      <c r="B30" s="67" t="s">
        <v>95</v>
      </c>
      <c r="C30" s="54" t="s">
        <v>104</v>
      </c>
      <c r="D30" s="54" t="s">
        <v>92</v>
      </c>
      <c r="E30" s="54" t="s">
        <v>156</v>
      </c>
      <c r="F30" s="54"/>
      <c r="G30" s="83">
        <f t="shared" si="2"/>
        <v>27557</v>
      </c>
      <c r="H30" s="83">
        <f t="shared" si="2"/>
        <v>27557</v>
      </c>
      <c r="I30" s="83">
        <f t="shared" si="2"/>
        <v>27557</v>
      </c>
    </row>
    <row r="31" spans="1:9" x14ac:dyDescent="0.25">
      <c r="A31" s="31" t="s">
        <v>109</v>
      </c>
      <c r="B31" s="67" t="s">
        <v>6</v>
      </c>
      <c r="C31" s="54" t="s">
        <v>104</v>
      </c>
      <c r="D31" s="54" t="s">
        <v>92</v>
      </c>
      <c r="E31" s="54" t="s">
        <v>156</v>
      </c>
      <c r="F31" s="54" t="s">
        <v>7</v>
      </c>
      <c r="G31" s="83">
        <f t="shared" si="2"/>
        <v>27557</v>
      </c>
      <c r="H31" s="83">
        <f t="shared" si="2"/>
        <v>27557</v>
      </c>
      <c r="I31" s="83">
        <f t="shared" si="2"/>
        <v>27557</v>
      </c>
    </row>
    <row r="32" spans="1:9" x14ac:dyDescent="0.25">
      <c r="A32" s="31" t="s">
        <v>110</v>
      </c>
      <c r="B32" s="67" t="s">
        <v>15</v>
      </c>
      <c r="C32" s="54" t="s">
        <v>104</v>
      </c>
      <c r="D32" s="54" t="s">
        <v>92</v>
      </c>
      <c r="E32" s="54" t="s">
        <v>156</v>
      </c>
      <c r="F32" s="54" t="s">
        <v>14</v>
      </c>
      <c r="G32" s="83">
        <v>27557</v>
      </c>
      <c r="H32" s="83">
        <v>27557</v>
      </c>
      <c r="I32" s="83">
        <v>27557</v>
      </c>
    </row>
    <row r="33" spans="1:9" x14ac:dyDescent="0.25">
      <c r="A33" s="31" t="s">
        <v>22</v>
      </c>
      <c r="B33" s="67" t="s">
        <v>57</v>
      </c>
      <c r="C33" s="54" t="s">
        <v>104</v>
      </c>
      <c r="D33" s="54" t="s">
        <v>33</v>
      </c>
      <c r="E33" s="54"/>
      <c r="F33" s="54"/>
      <c r="G33" s="83">
        <f t="shared" ref="G33:I35" si="3">G34</f>
        <v>5000</v>
      </c>
      <c r="H33" s="83">
        <f t="shared" si="3"/>
        <v>2000</v>
      </c>
      <c r="I33" s="83">
        <f t="shared" si="3"/>
        <v>2000</v>
      </c>
    </row>
    <row r="34" spans="1:9" x14ac:dyDescent="0.25">
      <c r="A34" s="31" t="s">
        <v>111</v>
      </c>
      <c r="B34" s="67" t="s">
        <v>98</v>
      </c>
      <c r="C34" s="54" t="s">
        <v>104</v>
      </c>
      <c r="D34" s="54" t="s">
        <v>33</v>
      </c>
      <c r="E34" s="54" t="s">
        <v>157</v>
      </c>
      <c r="F34" s="54"/>
      <c r="G34" s="83">
        <f t="shared" si="3"/>
        <v>5000</v>
      </c>
      <c r="H34" s="83">
        <f t="shared" si="3"/>
        <v>2000</v>
      </c>
      <c r="I34" s="83">
        <f t="shared" si="3"/>
        <v>2000</v>
      </c>
    </row>
    <row r="35" spans="1:9" x14ac:dyDescent="0.25">
      <c r="A35" s="31" t="s">
        <v>23</v>
      </c>
      <c r="B35" s="69" t="s">
        <v>69</v>
      </c>
      <c r="C35" s="54" t="s">
        <v>104</v>
      </c>
      <c r="D35" s="54" t="s">
        <v>33</v>
      </c>
      <c r="E35" s="54" t="s">
        <v>157</v>
      </c>
      <c r="F35" s="54" t="s">
        <v>70</v>
      </c>
      <c r="G35" s="83">
        <f t="shared" si="3"/>
        <v>5000</v>
      </c>
      <c r="H35" s="83">
        <f t="shared" si="3"/>
        <v>2000</v>
      </c>
      <c r="I35" s="83">
        <f t="shared" si="3"/>
        <v>2000</v>
      </c>
    </row>
    <row r="36" spans="1:9" x14ac:dyDescent="0.25">
      <c r="A36" s="31" t="s">
        <v>112</v>
      </c>
      <c r="B36" s="70" t="s">
        <v>1</v>
      </c>
      <c r="C36" s="54" t="s">
        <v>104</v>
      </c>
      <c r="D36" s="54" t="s">
        <v>33</v>
      </c>
      <c r="E36" s="54" t="s">
        <v>157</v>
      </c>
      <c r="F36" s="54" t="s">
        <v>13</v>
      </c>
      <c r="G36" s="83">
        <v>5000</v>
      </c>
      <c r="H36" s="83">
        <v>2000</v>
      </c>
      <c r="I36" s="83">
        <v>2000</v>
      </c>
    </row>
    <row r="37" spans="1:9" x14ac:dyDescent="0.25">
      <c r="A37" s="31" t="s">
        <v>113</v>
      </c>
      <c r="B37" s="70" t="s">
        <v>30</v>
      </c>
      <c r="C37" s="54" t="s">
        <v>104</v>
      </c>
      <c r="D37" s="54" t="s">
        <v>34</v>
      </c>
      <c r="E37" s="54"/>
      <c r="F37" s="54"/>
      <c r="G37" s="83">
        <f t="shared" ref="G37:I39" si="4">G38</f>
        <v>1400</v>
      </c>
      <c r="H37" s="83">
        <f t="shared" si="4"/>
        <v>1400</v>
      </c>
      <c r="I37" s="83">
        <f t="shared" si="4"/>
        <v>1400</v>
      </c>
    </row>
    <row r="38" spans="1:9" ht="45" x14ac:dyDescent="0.25">
      <c r="A38" s="31" t="s">
        <v>24</v>
      </c>
      <c r="B38" s="70" t="s">
        <v>180</v>
      </c>
      <c r="C38" s="54" t="s">
        <v>104</v>
      </c>
      <c r="D38" s="54" t="s">
        <v>34</v>
      </c>
      <c r="E38" s="54" t="s">
        <v>158</v>
      </c>
      <c r="F38" s="54"/>
      <c r="G38" s="83">
        <f t="shared" si="4"/>
        <v>1400</v>
      </c>
      <c r="H38" s="83">
        <f t="shared" si="4"/>
        <v>1400</v>
      </c>
      <c r="I38" s="83">
        <f t="shared" si="4"/>
        <v>1400</v>
      </c>
    </row>
    <row r="39" spans="1:9" ht="45" x14ac:dyDescent="0.25">
      <c r="A39" s="31" t="s">
        <v>25</v>
      </c>
      <c r="B39" s="67" t="s">
        <v>201</v>
      </c>
      <c r="C39" s="54" t="s">
        <v>104</v>
      </c>
      <c r="D39" s="54" t="s">
        <v>34</v>
      </c>
      <c r="E39" s="54" t="s">
        <v>158</v>
      </c>
      <c r="F39" s="54" t="s">
        <v>66</v>
      </c>
      <c r="G39" s="83">
        <f t="shared" si="4"/>
        <v>1400</v>
      </c>
      <c r="H39" s="83">
        <f t="shared" si="4"/>
        <v>1400</v>
      </c>
      <c r="I39" s="83">
        <f t="shared" si="4"/>
        <v>1400</v>
      </c>
    </row>
    <row r="40" spans="1:9" ht="45" x14ac:dyDescent="0.25">
      <c r="A40" s="31" t="s">
        <v>114</v>
      </c>
      <c r="B40" s="67" t="s">
        <v>67</v>
      </c>
      <c r="C40" s="54" t="s">
        <v>104</v>
      </c>
      <c r="D40" s="54" t="s">
        <v>34</v>
      </c>
      <c r="E40" s="54" t="s">
        <v>158</v>
      </c>
      <c r="F40" s="54" t="s">
        <v>68</v>
      </c>
      <c r="G40" s="83">
        <v>1400</v>
      </c>
      <c r="H40" s="83">
        <v>1400</v>
      </c>
      <c r="I40" s="83">
        <v>1400</v>
      </c>
    </row>
    <row r="41" spans="1:9" x14ac:dyDescent="0.25">
      <c r="A41" s="31" t="s">
        <v>115</v>
      </c>
      <c r="B41" s="67" t="s">
        <v>189</v>
      </c>
      <c r="C41" s="54" t="s">
        <v>104</v>
      </c>
      <c r="D41" s="54" t="s">
        <v>38</v>
      </c>
      <c r="E41" s="54"/>
      <c r="F41" s="54"/>
      <c r="G41" s="83">
        <f t="shared" ref="G41:I45" si="5">G42</f>
        <v>36725</v>
      </c>
      <c r="H41" s="83">
        <f t="shared" si="5"/>
        <v>37281</v>
      </c>
      <c r="I41" s="83">
        <f t="shared" si="5"/>
        <v>39196</v>
      </c>
    </row>
    <row r="42" spans="1:9" x14ac:dyDescent="0.25">
      <c r="A42" s="31" t="s">
        <v>116</v>
      </c>
      <c r="B42" s="67" t="s">
        <v>8</v>
      </c>
      <c r="C42" s="54" t="s">
        <v>104</v>
      </c>
      <c r="D42" s="54" t="s">
        <v>39</v>
      </c>
      <c r="E42" s="54"/>
      <c r="F42" s="54"/>
      <c r="G42" s="83">
        <f t="shared" si="5"/>
        <v>36725</v>
      </c>
      <c r="H42" s="83">
        <f t="shared" si="5"/>
        <v>37281</v>
      </c>
      <c r="I42" s="83">
        <f t="shared" si="5"/>
        <v>39196</v>
      </c>
    </row>
    <row r="43" spans="1:9" ht="45" x14ac:dyDescent="0.25">
      <c r="A43" s="31" t="s">
        <v>117</v>
      </c>
      <c r="B43" s="67" t="s">
        <v>97</v>
      </c>
      <c r="C43" s="54" t="s">
        <v>104</v>
      </c>
      <c r="D43" s="54" t="s">
        <v>39</v>
      </c>
      <c r="E43" s="54" t="s">
        <v>159</v>
      </c>
      <c r="F43" s="54"/>
      <c r="G43" s="83">
        <f t="shared" si="5"/>
        <v>36725</v>
      </c>
      <c r="H43" s="83">
        <f t="shared" si="5"/>
        <v>37281</v>
      </c>
      <c r="I43" s="83">
        <f t="shared" si="5"/>
        <v>39196</v>
      </c>
    </row>
    <row r="44" spans="1:9" ht="45" x14ac:dyDescent="0.25">
      <c r="A44" s="31" t="s">
        <v>118</v>
      </c>
      <c r="B44" s="67" t="s">
        <v>177</v>
      </c>
      <c r="C44" s="54" t="s">
        <v>104</v>
      </c>
      <c r="D44" s="54" t="s">
        <v>39</v>
      </c>
      <c r="E44" s="54" t="s">
        <v>160</v>
      </c>
      <c r="F44" s="54"/>
      <c r="G44" s="83">
        <f>G45+G47</f>
        <v>36725</v>
      </c>
      <c r="H44" s="83">
        <f>H45+H47</f>
        <v>37281</v>
      </c>
      <c r="I44" s="83">
        <f>I45+I47</f>
        <v>39196</v>
      </c>
    </row>
    <row r="45" spans="1:9" ht="90" x14ac:dyDescent="0.25">
      <c r="A45" s="31" t="s">
        <v>26</v>
      </c>
      <c r="B45" s="67" t="s">
        <v>62</v>
      </c>
      <c r="C45" s="54" t="s">
        <v>104</v>
      </c>
      <c r="D45" s="54" t="s">
        <v>39</v>
      </c>
      <c r="E45" s="54" t="s">
        <v>160</v>
      </c>
      <c r="F45" s="54" t="s">
        <v>63</v>
      </c>
      <c r="G45" s="83">
        <f t="shared" si="5"/>
        <v>27450</v>
      </c>
      <c r="H45" s="83">
        <f t="shared" si="5"/>
        <v>27450</v>
      </c>
      <c r="I45" s="83">
        <f t="shared" si="5"/>
        <v>27450</v>
      </c>
    </row>
    <row r="46" spans="1:9" ht="30" x14ac:dyDescent="0.25">
      <c r="A46" s="31" t="s">
        <v>119</v>
      </c>
      <c r="B46" s="67" t="s">
        <v>64</v>
      </c>
      <c r="C46" s="54" t="s">
        <v>104</v>
      </c>
      <c r="D46" s="54" t="s">
        <v>39</v>
      </c>
      <c r="E46" s="54" t="s">
        <v>160</v>
      </c>
      <c r="F46" s="54" t="s">
        <v>65</v>
      </c>
      <c r="G46" s="83">
        <v>27450</v>
      </c>
      <c r="H46" s="83">
        <v>27450</v>
      </c>
      <c r="I46" s="83">
        <v>27450</v>
      </c>
    </row>
    <row r="47" spans="1:9" ht="45" x14ac:dyDescent="0.25">
      <c r="A47" s="31" t="s">
        <v>120</v>
      </c>
      <c r="B47" s="67" t="s">
        <v>201</v>
      </c>
      <c r="C47" s="54" t="s">
        <v>104</v>
      </c>
      <c r="D47" s="54" t="s">
        <v>39</v>
      </c>
      <c r="E47" s="54" t="s">
        <v>160</v>
      </c>
      <c r="F47" s="54" t="s">
        <v>66</v>
      </c>
      <c r="G47" s="83">
        <f>G48</f>
        <v>9275</v>
      </c>
      <c r="H47" s="83">
        <f>H48</f>
        <v>9831</v>
      </c>
      <c r="I47" s="83">
        <f>I48</f>
        <v>11746</v>
      </c>
    </row>
    <row r="48" spans="1:9" ht="45" x14ac:dyDescent="0.25">
      <c r="A48" s="31" t="s">
        <v>46</v>
      </c>
      <c r="B48" s="67" t="s">
        <v>67</v>
      </c>
      <c r="C48" s="54" t="s">
        <v>104</v>
      </c>
      <c r="D48" s="54" t="s">
        <v>39</v>
      </c>
      <c r="E48" s="54" t="s">
        <v>160</v>
      </c>
      <c r="F48" s="54" t="s">
        <v>68</v>
      </c>
      <c r="G48" s="83">
        <v>9275</v>
      </c>
      <c r="H48" s="83">
        <v>9831</v>
      </c>
      <c r="I48" s="83">
        <v>11746</v>
      </c>
    </row>
    <row r="49" spans="1:9" ht="30" x14ac:dyDescent="0.25">
      <c r="A49" s="31" t="s">
        <v>121</v>
      </c>
      <c r="B49" s="67" t="s">
        <v>42</v>
      </c>
      <c r="C49" s="54" t="s">
        <v>104</v>
      </c>
      <c r="D49" s="54" t="s">
        <v>41</v>
      </c>
      <c r="E49" s="54"/>
      <c r="F49" s="54"/>
      <c r="G49" s="83">
        <f t="shared" ref="G49:I52" si="6">G50</f>
        <v>20000</v>
      </c>
      <c r="H49" s="83">
        <f t="shared" si="6"/>
        <v>20000</v>
      </c>
      <c r="I49" s="83">
        <f t="shared" si="6"/>
        <v>20000</v>
      </c>
    </row>
    <row r="50" spans="1:9" ht="45" x14ac:dyDescent="0.25">
      <c r="A50" s="31" t="s">
        <v>122</v>
      </c>
      <c r="B50" s="67" t="s">
        <v>18</v>
      </c>
      <c r="C50" s="54" t="s">
        <v>104</v>
      </c>
      <c r="D50" s="54" t="s">
        <v>19</v>
      </c>
      <c r="E50" s="54"/>
      <c r="F50" s="54"/>
      <c r="G50" s="83">
        <f t="shared" si="6"/>
        <v>20000</v>
      </c>
      <c r="H50" s="83">
        <f t="shared" si="6"/>
        <v>20000</v>
      </c>
      <c r="I50" s="83">
        <f t="shared" si="6"/>
        <v>20000</v>
      </c>
    </row>
    <row r="51" spans="1:9" ht="45" x14ac:dyDescent="0.25">
      <c r="A51" s="31" t="s">
        <v>40</v>
      </c>
      <c r="B51" s="84" t="s">
        <v>179</v>
      </c>
      <c r="C51" s="54" t="s">
        <v>104</v>
      </c>
      <c r="D51" s="54" t="s">
        <v>19</v>
      </c>
      <c r="E51" s="54" t="s">
        <v>161</v>
      </c>
      <c r="F51" s="54"/>
      <c r="G51" s="83">
        <f t="shared" si="6"/>
        <v>20000</v>
      </c>
      <c r="H51" s="83">
        <f t="shared" si="6"/>
        <v>20000</v>
      </c>
      <c r="I51" s="83">
        <f t="shared" si="6"/>
        <v>20000</v>
      </c>
    </row>
    <row r="52" spans="1:9" ht="90" x14ac:dyDescent="0.25">
      <c r="A52" s="31" t="s">
        <v>123</v>
      </c>
      <c r="B52" s="84" t="s">
        <v>181</v>
      </c>
      <c r="C52" s="54" t="s">
        <v>104</v>
      </c>
      <c r="D52" s="54" t="s">
        <v>19</v>
      </c>
      <c r="E52" s="54" t="s">
        <v>162</v>
      </c>
      <c r="F52" s="54"/>
      <c r="G52" s="83">
        <f t="shared" si="6"/>
        <v>20000</v>
      </c>
      <c r="H52" s="83">
        <f t="shared" si="6"/>
        <v>20000</v>
      </c>
      <c r="I52" s="83">
        <f t="shared" si="6"/>
        <v>20000</v>
      </c>
    </row>
    <row r="53" spans="1:9" ht="30" x14ac:dyDescent="0.25">
      <c r="A53" s="31" t="s">
        <v>50</v>
      </c>
      <c r="B53" s="67" t="s">
        <v>17</v>
      </c>
      <c r="C53" s="54" t="s">
        <v>104</v>
      </c>
      <c r="D53" s="54" t="s">
        <v>19</v>
      </c>
      <c r="E53" s="54" t="s">
        <v>163</v>
      </c>
      <c r="F53" s="54"/>
      <c r="G53" s="83">
        <f t="shared" ref="G53:I54" si="7">G54</f>
        <v>20000</v>
      </c>
      <c r="H53" s="83">
        <f t="shared" si="7"/>
        <v>20000</v>
      </c>
      <c r="I53" s="83">
        <f t="shared" si="7"/>
        <v>20000</v>
      </c>
    </row>
    <row r="54" spans="1:9" ht="45" x14ac:dyDescent="0.25">
      <c r="A54" s="31" t="s">
        <v>51</v>
      </c>
      <c r="B54" s="67" t="s">
        <v>201</v>
      </c>
      <c r="C54" s="54" t="s">
        <v>104</v>
      </c>
      <c r="D54" s="54" t="s">
        <v>19</v>
      </c>
      <c r="E54" s="54" t="s">
        <v>163</v>
      </c>
      <c r="F54" s="54" t="s">
        <v>66</v>
      </c>
      <c r="G54" s="83">
        <f t="shared" si="7"/>
        <v>20000</v>
      </c>
      <c r="H54" s="83">
        <f t="shared" si="7"/>
        <v>20000</v>
      </c>
      <c r="I54" s="83">
        <f t="shared" si="7"/>
        <v>20000</v>
      </c>
    </row>
    <row r="55" spans="1:9" ht="45" x14ac:dyDescent="0.25">
      <c r="A55" s="31" t="s">
        <v>175</v>
      </c>
      <c r="B55" s="67" t="s">
        <v>67</v>
      </c>
      <c r="C55" s="54" t="s">
        <v>104</v>
      </c>
      <c r="D55" s="54" t="s">
        <v>19</v>
      </c>
      <c r="E55" s="54" t="s">
        <v>163</v>
      </c>
      <c r="F55" s="54" t="s">
        <v>68</v>
      </c>
      <c r="G55" s="83">
        <v>20000</v>
      </c>
      <c r="H55" s="83">
        <v>20000</v>
      </c>
      <c r="I55" s="83">
        <v>20000</v>
      </c>
    </row>
    <row r="56" spans="1:9" x14ac:dyDescent="0.25">
      <c r="A56" s="31" t="s">
        <v>176</v>
      </c>
      <c r="B56" s="67" t="s">
        <v>72</v>
      </c>
      <c r="C56" s="54" t="s">
        <v>104</v>
      </c>
      <c r="D56" s="54" t="s">
        <v>73</v>
      </c>
      <c r="E56" s="54"/>
      <c r="F56" s="54"/>
      <c r="G56" s="83">
        <f t="shared" ref="G56:I61" si="8">G57</f>
        <v>70417</v>
      </c>
      <c r="H56" s="83">
        <f t="shared" si="8"/>
        <v>61832</v>
      </c>
      <c r="I56" s="83">
        <f t="shared" si="8"/>
        <v>63342</v>
      </c>
    </row>
    <row r="57" spans="1:9" x14ac:dyDescent="0.25">
      <c r="A57" s="31" t="s">
        <v>124</v>
      </c>
      <c r="B57" s="67" t="s">
        <v>12</v>
      </c>
      <c r="C57" s="54" t="s">
        <v>104</v>
      </c>
      <c r="D57" s="54" t="s">
        <v>9</v>
      </c>
      <c r="E57" s="54"/>
      <c r="F57" s="54"/>
      <c r="G57" s="83">
        <f t="shared" si="8"/>
        <v>70417</v>
      </c>
      <c r="H57" s="83">
        <f t="shared" si="8"/>
        <v>61832</v>
      </c>
      <c r="I57" s="83">
        <f t="shared" si="8"/>
        <v>63342</v>
      </c>
    </row>
    <row r="58" spans="1:9" ht="45" x14ac:dyDescent="0.25">
      <c r="A58" s="31" t="s">
        <v>52</v>
      </c>
      <c r="B58" s="84" t="s">
        <v>179</v>
      </c>
      <c r="C58" s="54" t="s">
        <v>104</v>
      </c>
      <c r="D58" s="54" t="s">
        <v>9</v>
      </c>
      <c r="E58" s="54" t="s">
        <v>161</v>
      </c>
      <c r="F58" s="54"/>
      <c r="G58" s="83">
        <f t="shared" si="8"/>
        <v>70417</v>
      </c>
      <c r="H58" s="83">
        <f t="shared" si="8"/>
        <v>61832</v>
      </c>
      <c r="I58" s="83">
        <f t="shared" si="8"/>
        <v>63342</v>
      </c>
    </row>
    <row r="59" spans="1:9" ht="30" x14ac:dyDescent="0.25">
      <c r="A59" s="31" t="s">
        <v>125</v>
      </c>
      <c r="B59" s="67" t="s">
        <v>183</v>
      </c>
      <c r="C59" s="54" t="s">
        <v>104</v>
      </c>
      <c r="D59" s="54" t="s">
        <v>9</v>
      </c>
      <c r="E59" s="54" t="s">
        <v>164</v>
      </c>
      <c r="F59" s="54"/>
      <c r="G59" s="83">
        <f t="shared" si="8"/>
        <v>70417</v>
      </c>
      <c r="H59" s="83">
        <f t="shared" si="8"/>
        <v>61832</v>
      </c>
      <c r="I59" s="83">
        <f t="shared" si="8"/>
        <v>63342</v>
      </c>
    </row>
    <row r="60" spans="1:9" ht="30" x14ac:dyDescent="0.25">
      <c r="A60" s="31" t="s">
        <v>126</v>
      </c>
      <c r="B60" s="67" t="s">
        <v>155</v>
      </c>
      <c r="C60" s="54" t="s">
        <v>104</v>
      </c>
      <c r="D60" s="54" t="s">
        <v>9</v>
      </c>
      <c r="E60" s="54" t="s">
        <v>165</v>
      </c>
      <c r="F60" s="54"/>
      <c r="G60" s="83">
        <f t="shared" si="8"/>
        <v>70417</v>
      </c>
      <c r="H60" s="83">
        <f t="shared" si="8"/>
        <v>61832</v>
      </c>
      <c r="I60" s="83">
        <f t="shared" si="8"/>
        <v>63342</v>
      </c>
    </row>
    <row r="61" spans="1:9" ht="45" x14ac:dyDescent="0.25">
      <c r="A61" s="31" t="s">
        <v>127</v>
      </c>
      <c r="B61" s="67" t="s">
        <v>201</v>
      </c>
      <c r="C61" s="54" t="s">
        <v>104</v>
      </c>
      <c r="D61" s="54" t="s">
        <v>9</v>
      </c>
      <c r="E61" s="54" t="s">
        <v>165</v>
      </c>
      <c r="F61" s="54" t="s">
        <v>66</v>
      </c>
      <c r="G61" s="83">
        <f t="shared" si="8"/>
        <v>70417</v>
      </c>
      <c r="H61" s="83">
        <f t="shared" si="8"/>
        <v>61832</v>
      </c>
      <c r="I61" s="83">
        <f t="shared" si="8"/>
        <v>63342</v>
      </c>
    </row>
    <row r="62" spans="1:9" ht="45" x14ac:dyDescent="0.25">
      <c r="A62" s="31" t="s">
        <v>128</v>
      </c>
      <c r="B62" s="67" t="s">
        <v>67</v>
      </c>
      <c r="C62" s="54" t="s">
        <v>104</v>
      </c>
      <c r="D62" s="54" t="s">
        <v>9</v>
      </c>
      <c r="E62" s="54" t="s">
        <v>165</v>
      </c>
      <c r="F62" s="54" t="s">
        <v>68</v>
      </c>
      <c r="G62" s="83">
        <v>70417</v>
      </c>
      <c r="H62" s="83">
        <v>61832</v>
      </c>
      <c r="I62" s="83">
        <v>63342</v>
      </c>
    </row>
    <row r="63" spans="1:9" x14ac:dyDescent="0.25">
      <c r="A63" s="31" t="s">
        <v>129</v>
      </c>
      <c r="B63" s="67" t="s">
        <v>190</v>
      </c>
      <c r="C63" s="54" t="s">
        <v>104</v>
      </c>
      <c r="D63" s="54" t="s">
        <v>94</v>
      </c>
      <c r="E63" s="54"/>
      <c r="F63" s="54"/>
      <c r="G63" s="83">
        <f t="shared" ref="G63:I66" si="9">G64</f>
        <v>425650</v>
      </c>
      <c r="H63" s="83">
        <f t="shared" si="9"/>
        <v>250000</v>
      </c>
      <c r="I63" s="83">
        <f t="shared" si="9"/>
        <v>288490</v>
      </c>
    </row>
    <row r="64" spans="1:9" x14ac:dyDescent="0.25">
      <c r="A64" s="31" t="s">
        <v>130</v>
      </c>
      <c r="B64" s="67" t="s">
        <v>11</v>
      </c>
      <c r="C64" s="54" t="s">
        <v>104</v>
      </c>
      <c r="D64" s="54" t="s">
        <v>10</v>
      </c>
      <c r="E64" s="54"/>
      <c r="F64" s="54"/>
      <c r="G64" s="83">
        <f t="shared" si="9"/>
        <v>425650</v>
      </c>
      <c r="H64" s="83">
        <f t="shared" si="9"/>
        <v>250000</v>
      </c>
      <c r="I64" s="83">
        <f t="shared" si="9"/>
        <v>288490</v>
      </c>
    </row>
    <row r="65" spans="1:9" ht="45" x14ac:dyDescent="0.25">
      <c r="A65" s="31" t="s">
        <v>131</v>
      </c>
      <c r="B65" s="84" t="s">
        <v>179</v>
      </c>
      <c r="C65" s="54" t="s">
        <v>104</v>
      </c>
      <c r="D65" s="54" t="s">
        <v>10</v>
      </c>
      <c r="E65" s="54" t="s">
        <v>161</v>
      </c>
      <c r="F65" s="54"/>
      <c r="G65" s="83">
        <f t="shared" si="9"/>
        <v>425650</v>
      </c>
      <c r="H65" s="83">
        <f t="shared" si="9"/>
        <v>250000</v>
      </c>
      <c r="I65" s="83">
        <f t="shared" si="9"/>
        <v>288490</v>
      </c>
    </row>
    <row r="66" spans="1:9" ht="60" x14ac:dyDescent="0.25">
      <c r="A66" s="31" t="s">
        <v>132</v>
      </c>
      <c r="B66" s="65" t="s">
        <v>184</v>
      </c>
      <c r="C66" s="54" t="s">
        <v>104</v>
      </c>
      <c r="D66" s="54" t="s">
        <v>10</v>
      </c>
      <c r="E66" s="54" t="s">
        <v>166</v>
      </c>
      <c r="F66" s="54"/>
      <c r="G66" s="83">
        <f t="shared" si="9"/>
        <v>425650</v>
      </c>
      <c r="H66" s="83">
        <f t="shared" si="9"/>
        <v>250000</v>
      </c>
      <c r="I66" s="83">
        <f t="shared" si="9"/>
        <v>288490</v>
      </c>
    </row>
    <row r="67" spans="1:9" ht="30" x14ac:dyDescent="0.25">
      <c r="A67" s="31" t="s">
        <v>133</v>
      </c>
      <c r="B67" s="87" t="s">
        <v>191</v>
      </c>
      <c r="C67" s="86" t="s">
        <v>104</v>
      </c>
      <c r="D67" s="86" t="s">
        <v>10</v>
      </c>
      <c r="E67" s="86" t="s">
        <v>195</v>
      </c>
      <c r="F67" s="86"/>
      <c r="G67" s="88">
        <f>SUM(G68+G71+G74)</f>
        <v>425650</v>
      </c>
      <c r="H67" s="88">
        <f>SUM(H68+H71+H74)</f>
        <v>250000</v>
      </c>
      <c r="I67" s="88">
        <f>SUM(I68+I71+I74)</f>
        <v>288490</v>
      </c>
    </row>
    <row r="68" spans="1:9" s="82" customFormat="1" x14ac:dyDescent="0.25">
      <c r="A68" s="31" t="s">
        <v>134</v>
      </c>
      <c r="B68" s="65" t="s">
        <v>192</v>
      </c>
      <c r="C68" s="54" t="s">
        <v>104</v>
      </c>
      <c r="D68" s="54" t="s">
        <v>10</v>
      </c>
      <c r="E68" s="54" t="s">
        <v>167</v>
      </c>
      <c r="F68" s="85"/>
      <c r="G68" s="83">
        <f t="shared" ref="G68:I69" si="10">G69</f>
        <v>294100</v>
      </c>
      <c r="H68" s="83">
        <f t="shared" si="10"/>
        <v>180000</v>
      </c>
      <c r="I68" s="83">
        <f t="shared" si="10"/>
        <v>180000</v>
      </c>
    </row>
    <row r="69" spans="1:9" ht="45" x14ac:dyDescent="0.25">
      <c r="A69" s="31" t="s">
        <v>135</v>
      </c>
      <c r="B69" s="67" t="s">
        <v>201</v>
      </c>
      <c r="C69" s="54" t="s">
        <v>104</v>
      </c>
      <c r="D69" s="54" t="s">
        <v>10</v>
      </c>
      <c r="E69" s="54" t="s">
        <v>167</v>
      </c>
      <c r="F69" s="54" t="s">
        <v>66</v>
      </c>
      <c r="G69" s="83">
        <f t="shared" si="10"/>
        <v>294100</v>
      </c>
      <c r="H69" s="83">
        <f t="shared" si="10"/>
        <v>180000</v>
      </c>
      <c r="I69" s="83">
        <f t="shared" si="10"/>
        <v>180000</v>
      </c>
    </row>
    <row r="70" spans="1:9" ht="45" x14ac:dyDescent="0.25">
      <c r="A70" s="31" t="s">
        <v>136</v>
      </c>
      <c r="B70" s="67" t="s">
        <v>67</v>
      </c>
      <c r="C70" s="54" t="s">
        <v>104</v>
      </c>
      <c r="D70" s="54" t="s">
        <v>10</v>
      </c>
      <c r="E70" s="54" t="s">
        <v>167</v>
      </c>
      <c r="F70" s="54" t="s">
        <v>68</v>
      </c>
      <c r="G70" s="83">
        <v>294100</v>
      </c>
      <c r="H70" s="83">
        <v>180000</v>
      </c>
      <c r="I70" s="83">
        <v>180000</v>
      </c>
    </row>
    <row r="71" spans="1:9" ht="30" x14ac:dyDescent="0.25">
      <c r="A71" s="31" t="s">
        <v>137</v>
      </c>
      <c r="B71" s="89" t="s">
        <v>193</v>
      </c>
      <c r="C71" s="86" t="s">
        <v>104</v>
      </c>
      <c r="D71" s="86" t="s">
        <v>10</v>
      </c>
      <c r="E71" s="86" t="s">
        <v>168</v>
      </c>
      <c r="F71" s="86"/>
      <c r="G71" s="88">
        <f>G73</f>
        <v>14550</v>
      </c>
      <c r="H71" s="88">
        <f>H73</f>
        <v>4550</v>
      </c>
      <c r="I71" s="88">
        <f>I73</f>
        <v>4550</v>
      </c>
    </row>
    <row r="72" spans="1:9" ht="45" x14ac:dyDescent="0.25">
      <c r="A72" s="31" t="s">
        <v>138</v>
      </c>
      <c r="B72" s="67" t="s">
        <v>201</v>
      </c>
      <c r="C72" s="86" t="s">
        <v>104</v>
      </c>
      <c r="D72" s="86" t="s">
        <v>10</v>
      </c>
      <c r="E72" s="86" t="s">
        <v>168</v>
      </c>
      <c r="F72" s="86" t="s">
        <v>66</v>
      </c>
      <c r="G72" s="88">
        <v>27550</v>
      </c>
      <c r="H72" s="88">
        <v>4550</v>
      </c>
      <c r="I72" s="88">
        <v>4550</v>
      </c>
    </row>
    <row r="73" spans="1:9" ht="45" x14ac:dyDescent="0.25">
      <c r="A73" s="31" t="s">
        <v>139</v>
      </c>
      <c r="B73" s="67" t="s">
        <v>67</v>
      </c>
      <c r="C73" s="54" t="s">
        <v>104</v>
      </c>
      <c r="D73" s="54" t="s">
        <v>10</v>
      </c>
      <c r="E73" s="54" t="s">
        <v>168</v>
      </c>
      <c r="F73" s="54" t="s">
        <v>68</v>
      </c>
      <c r="G73" s="83">
        <v>14550</v>
      </c>
      <c r="H73" s="83">
        <v>4550</v>
      </c>
      <c r="I73" s="83">
        <v>4550</v>
      </c>
    </row>
    <row r="74" spans="1:9" x14ac:dyDescent="0.25">
      <c r="A74" s="31" t="s">
        <v>140</v>
      </c>
      <c r="B74" s="67" t="s">
        <v>194</v>
      </c>
      <c r="C74" s="54" t="s">
        <v>104</v>
      </c>
      <c r="D74" s="54" t="s">
        <v>10</v>
      </c>
      <c r="E74" s="54" t="s">
        <v>169</v>
      </c>
      <c r="F74" s="54"/>
      <c r="G74" s="83">
        <f t="shared" ref="G74:I75" si="11">G75</f>
        <v>117000</v>
      </c>
      <c r="H74" s="83">
        <f t="shared" si="11"/>
        <v>65450</v>
      </c>
      <c r="I74" s="83">
        <f t="shared" si="11"/>
        <v>103940</v>
      </c>
    </row>
    <row r="75" spans="1:9" ht="45" x14ac:dyDescent="0.25">
      <c r="A75" s="31" t="s">
        <v>141</v>
      </c>
      <c r="B75" s="67" t="s">
        <v>201</v>
      </c>
      <c r="C75" s="54" t="s">
        <v>104</v>
      </c>
      <c r="D75" s="54" t="s">
        <v>10</v>
      </c>
      <c r="E75" s="54" t="s">
        <v>169</v>
      </c>
      <c r="F75" s="54" t="s">
        <v>66</v>
      </c>
      <c r="G75" s="83">
        <f t="shared" si="11"/>
        <v>117000</v>
      </c>
      <c r="H75" s="83">
        <f t="shared" si="11"/>
        <v>65450</v>
      </c>
      <c r="I75" s="83">
        <f t="shared" si="11"/>
        <v>103940</v>
      </c>
    </row>
    <row r="76" spans="1:9" ht="45" x14ac:dyDescent="0.25">
      <c r="A76" s="31" t="s">
        <v>142</v>
      </c>
      <c r="B76" s="67" t="s">
        <v>67</v>
      </c>
      <c r="C76" s="54" t="s">
        <v>104</v>
      </c>
      <c r="D76" s="54" t="s">
        <v>10</v>
      </c>
      <c r="E76" s="54" t="s">
        <v>169</v>
      </c>
      <c r="F76" s="54" t="s">
        <v>68</v>
      </c>
      <c r="G76" s="83">
        <v>117000</v>
      </c>
      <c r="H76" s="83">
        <v>65450</v>
      </c>
      <c r="I76" s="83">
        <v>103940</v>
      </c>
    </row>
    <row r="77" spans="1:9" x14ac:dyDescent="0.25">
      <c r="A77" s="31" t="s">
        <v>143</v>
      </c>
      <c r="B77" s="67" t="s">
        <v>31</v>
      </c>
      <c r="C77" s="54" t="s">
        <v>104</v>
      </c>
      <c r="D77" s="54" t="s">
        <v>32</v>
      </c>
      <c r="E77" s="54"/>
      <c r="F77" s="54"/>
      <c r="G77" s="83">
        <f>G78</f>
        <v>10479</v>
      </c>
      <c r="H77" s="83">
        <f>H78</f>
        <v>10479</v>
      </c>
      <c r="I77" s="83">
        <f>I78</f>
        <v>10479</v>
      </c>
    </row>
    <row r="78" spans="1:9" ht="30" x14ac:dyDescent="0.25">
      <c r="A78" s="31" t="s">
        <v>144</v>
      </c>
      <c r="B78" s="64" t="s">
        <v>99</v>
      </c>
      <c r="C78" s="54" t="s">
        <v>104</v>
      </c>
      <c r="D78" s="54" t="s">
        <v>36</v>
      </c>
      <c r="E78" s="54"/>
      <c r="F78" s="54"/>
      <c r="G78" s="83">
        <f t="shared" ref="G78:I82" si="12">G79</f>
        <v>10479</v>
      </c>
      <c r="H78" s="83">
        <f t="shared" si="12"/>
        <v>10479</v>
      </c>
      <c r="I78" s="83">
        <f t="shared" si="12"/>
        <v>10479</v>
      </c>
    </row>
    <row r="79" spans="1:9" ht="45" x14ac:dyDescent="0.25">
      <c r="A79" s="31" t="s">
        <v>145</v>
      </c>
      <c r="B79" s="84" t="s">
        <v>179</v>
      </c>
      <c r="C79" s="54" t="s">
        <v>104</v>
      </c>
      <c r="D79" s="54" t="s">
        <v>36</v>
      </c>
      <c r="E79" s="54" t="s">
        <v>161</v>
      </c>
      <c r="F79" s="54"/>
      <c r="G79" s="83">
        <f t="shared" si="12"/>
        <v>10479</v>
      </c>
      <c r="H79" s="83">
        <f t="shared" si="12"/>
        <v>10479</v>
      </c>
      <c r="I79" s="83">
        <f t="shared" si="12"/>
        <v>10479</v>
      </c>
    </row>
    <row r="80" spans="1:9" ht="30" x14ac:dyDescent="0.25">
      <c r="A80" s="31" t="s">
        <v>146</v>
      </c>
      <c r="B80" s="67" t="s">
        <v>185</v>
      </c>
      <c r="C80" s="54" t="s">
        <v>104</v>
      </c>
      <c r="D80" s="54" t="s">
        <v>36</v>
      </c>
      <c r="E80" s="54" t="s">
        <v>170</v>
      </c>
      <c r="F80" s="54"/>
      <c r="G80" s="83">
        <f>G82</f>
        <v>10479</v>
      </c>
      <c r="H80" s="83">
        <f>H82</f>
        <v>10479</v>
      </c>
      <c r="I80" s="83">
        <f>I82</f>
        <v>10479</v>
      </c>
    </row>
    <row r="81" spans="1:9" ht="30" x14ac:dyDescent="0.25">
      <c r="A81" s="31" t="s">
        <v>147</v>
      </c>
      <c r="B81" s="67" t="s">
        <v>4</v>
      </c>
      <c r="C81" s="54" t="s">
        <v>104</v>
      </c>
      <c r="D81" s="54" t="s">
        <v>36</v>
      </c>
      <c r="E81" s="54" t="s">
        <v>171</v>
      </c>
      <c r="F81" s="54"/>
      <c r="G81" s="83">
        <f>G82</f>
        <v>10479</v>
      </c>
      <c r="H81" s="83">
        <f>H82</f>
        <v>10479</v>
      </c>
      <c r="I81" s="83">
        <f>I82</f>
        <v>10479</v>
      </c>
    </row>
    <row r="82" spans="1:9" x14ac:dyDescent="0.25">
      <c r="A82" s="31" t="s">
        <v>148</v>
      </c>
      <c r="B82" s="67" t="s">
        <v>6</v>
      </c>
      <c r="C82" s="54" t="s">
        <v>104</v>
      </c>
      <c r="D82" s="54" t="s">
        <v>36</v>
      </c>
      <c r="E82" s="54" t="s">
        <v>171</v>
      </c>
      <c r="F82" s="54" t="s">
        <v>7</v>
      </c>
      <c r="G82" s="83">
        <f t="shared" si="12"/>
        <v>10479</v>
      </c>
      <c r="H82" s="83">
        <f t="shared" si="12"/>
        <v>10479</v>
      </c>
      <c r="I82" s="83">
        <f t="shared" si="12"/>
        <v>10479</v>
      </c>
    </row>
    <row r="83" spans="1:9" x14ac:dyDescent="0.25">
      <c r="A83" s="31" t="s">
        <v>149</v>
      </c>
      <c r="B83" s="67" t="s">
        <v>15</v>
      </c>
      <c r="C83" s="54" t="s">
        <v>104</v>
      </c>
      <c r="D83" s="54" t="s">
        <v>36</v>
      </c>
      <c r="E83" s="54" t="s">
        <v>171</v>
      </c>
      <c r="F83" s="54" t="s">
        <v>14</v>
      </c>
      <c r="G83" s="83">
        <v>10479</v>
      </c>
      <c r="H83" s="83">
        <v>10479</v>
      </c>
      <c r="I83" s="83">
        <v>10479</v>
      </c>
    </row>
    <row r="84" spans="1:9" x14ac:dyDescent="0.25">
      <c r="A84" s="31" t="s">
        <v>150</v>
      </c>
      <c r="B84" s="67" t="s">
        <v>178</v>
      </c>
      <c r="C84" s="54"/>
      <c r="D84" s="54"/>
      <c r="E84" s="54"/>
      <c r="F84" s="54"/>
      <c r="G84" s="83">
        <v>0</v>
      </c>
      <c r="H84" s="83">
        <v>56750</v>
      </c>
      <c r="I84" s="83">
        <v>112550</v>
      </c>
    </row>
    <row r="85" spans="1:9" x14ac:dyDescent="0.25">
      <c r="A85" s="31" t="s">
        <v>151</v>
      </c>
      <c r="B85" s="67" t="s">
        <v>16</v>
      </c>
      <c r="C85" s="54"/>
      <c r="D85" s="54"/>
      <c r="E85" s="54"/>
      <c r="F85" s="54"/>
      <c r="G85" s="83">
        <f>G13+G41+G49+G56+G63+G77</f>
        <v>2692892</v>
      </c>
      <c r="H85" s="83">
        <f>H13+H41+H49+H56+H63+H77+H84</f>
        <v>2306780</v>
      </c>
      <c r="I85" s="83">
        <f>I13+I41+I49+I56+I63+I77+I84</f>
        <v>2291173</v>
      </c>
    </row>
    <row r="87" spans="1:9" x14ac:dyDescent="0.25">
      <c r="G87" s="22"/>
    </row>
  </sheetData>
  <mergeCells count="2">
    <mergeCell ref="A6:I6"/>
    <mergeCell ref="A7:I7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A6" sqref="A6:H6"/>
    </sheetView>
  </sheetViews>
  <sheetFormatPr defaultRowHeight="12.75" x14ac:dyDescent="0.2"/>
  <cols>
    <col min="1" max="1" width="3.5703125" style="32" customWidth="1"/>
    <col min="2" max="2" width="60.5703125" style="33" customWidth="1"/>
    <col min="3" max="3" width="13" style="34" customWidth="1"/>
    <col min="4" max="4" width="7.85546875" style="34" customWidth="1"/>
    <col min="5" max="5" width="8.7109375" style="34" customWidth="1"/>
    <col min="6" max="6" width="13.28515625" style="42" customWidth="1"/>
    <col min="7" max="7" width="14" style="36" bestFit="1" customWidth="1"/>
    <col min="8" max="8" width="15.85546875" style="36" customWidth="1"/>
    <col min="9" max="16384" width="9.140625" style="36"/>
  </cols>
  <sheetData>
    <row r="1" spans="1:8" ht="15.75" x14ac:dyDescent="0.25">
      <c r="D1" s="35"/>
      <c r="F1" s="43"/>
      <c r="G1" s="120" t="s">
        <v>154</v>
      </c>
      <c r="H1" s="120"/>
    </row>
    <row r="2" spans="1:8" ht="15.75" x14ac:dyDescent="0.25">
      <c r="D2" s="35"/>
      <c r="F2" s="44"/>
      <c r="G2" s="2" t="s">
        <v>152</v>
      </c>
      <c r="H2" s="2"/>
    </row>
    <row r="3" spans="1:8" ht="15.75" x14ac:dyDescent="0.25">
      <c r="D3" s="37"/>
      <c r="F3" s="45"/>
      <c r="G3" s="2" t="s">
        <v>29</v>
      </c>
      <c r="H3" s="2"/>
    </row>
    <row r="4" spans="1:8" ht="15.75" x14ac:dyDescent="0.25">
      <c r="D4" s="38"/>
      <c r="F4" s="46"/>
      <c r="G4" s="2" t="s">
        <v>101</v>
      </c>
      <c r="H4" s="2" t="s">
        <v>102</v>
      </c>
    </row>
    <row r="5" spans="1:8" ht="15.75" x14ac:dyDescent="0.25">
      <c r="D5" s="38"/>
      <c r="F5" s="46"/>
      <c r="G5" s="2"/>
      <c r="H5" s="2"/>
    </row>
    <row r="6" spans="1:8" ht="52.5" customHeight="1" x14ac:dyDescent="0.2">
      <c r="A6" s="118" t="s">
        <v>205</v>
      </c>
      <c r="B6" s="118"/>
      <c r="C6" s="118"/>
      <c r="D6" s="118"/>
      <c r="E6" s="118"/>
      <c r="F6" s="118"/>
      <c r="G6" s="118"/>
      <c r="H6" s="118"/>
    </row>
    <row r="7" spans="1:8" ht="14.25" customHeight="1" x14ac:dyDescent="0.25">
      <c r="A7" s="119" t="s">
        <v>200</v>
      </c>
      <c r="B7" s="119"/>
      <c r="C7" s="119"/>
      <c r="D7" s="119"/>
      <c r="E7" s="119"/>
      <c r="F7" s="119"/>
      <c r="G7" s="119"/>
      <c r="H7" s="119"/>
    </row>
    <row r="8" spans="1:8" x14ac:dyDescent="0.2">
      <c r="A8" s="40"/>
      <c r="B8" s="39"/>
      <c r="C8" s="39"/>
      <c r="D8" s="39"/>
      <c r="E8" s="39"/>
      <c r="F8" s="47"/>
    </row>
    <row r="9" spans="1:8" x14ac:dyDescent="0.2">
      <c r="H9" s="41" t="s">
        <v>103</v>
      </c>
    </row>
    <row r="10" spans="1:8" ht="60" x14ac:dyDescent="0.2">
      <c r="A10" s="102" t="s">
        <v>74</v>
      </c>
      <c r="B10" s="102" t="s">
        <v>58</v>
      </c>
      <c r="C10" s="54" t="s">
        <v>27</v>
      </c>
      <c r="D10" s="54" t="s">
        <v>28</v>
      </c>
      <c r="E10" s="54" t="s">
        <v>60</v>
      </c>
      <c r="F10" s="103" t="s">
        <v>173</v>
      </c>
      <c r="G10" s="104" t="s">
        <v>174</v>
      </c>
      <c r="H10" s="104" t="s">
        <v>199</v>
      </c>
    </row>
    <row r="11" spans="1:8" ht="45" x14ac:dyDescent="0.2">
      <c r="A11" s="54" t="s">
        <v>77</v>
      </c>
      <c r="B11" s="67" t="s">
        <v>186</v>
      </c>
      <c r="C11" s="54" t="s">
        <v>161</v>
      </c>
      <c r="D11" s="54"/>
      <c r="E11" s="54"/>
      <c r="F11" s="72">
        <f>F12+F18+F24+F40</f>
        <v>526546</v>
      </c>
      <c r="G11" s="72">
        <f>G12+G18+G24+G40</f>
        <v>342311</v>
      </c>
      <c r="H11" s="72">
        <f>H12+H18+H24+H40</f>
        <v>382311</v>
      </c>
    </row>
    <row r="12" spans="1:8" ht="60" x14ac:dyDescent="0.2">
      <c r="A12" s="54" t="s">
        <v>78</v>
      </c>
      <c r="B12" s="84" t="s">
        <v>187</v>
      </c>
      <c r="C12" s="54" t="s">
        <v>162</v>
      </c>
      <c r="D12" s="71"/>
      <c r="E12" s="71"/>
      <c r="F12" s="72">
        <f t="shared" ref="F12:H16" si="0">F13</f>
        <v>20000</v>
      </c>
      <c r="G12" s="72">
        <f t="shared" si="0"/>
        <v>20000</v>
      </c>
      <c r="H12" s="72">
        <f t="shared" si="0"/>
        <v>20000</v>
      </c>
    </row>
    <row r="13" spans="1:8" ht="30" x14ac:dyDescent="0.2">
      <c r="A13" s="54" t="s">
        <v>79</v>
      </c>
      <c r="B13" s="67" t="s">
        <v>17</v>
      </c>
      <c r="C13" s="54" t="s">
        <v>163</v>
      </c>
      <c r="D13" s="54"/>
      <c r="E13" s="54"/>
      <c r="F13" s="72">
        <f t="shared" si="0"/>
        <v>20000</v>
      </c>
      <c r="G13" s="72">
        <f t="shared" si="0"/>
        <v>20000</v>
      </c>
      <c r="H13" s="72">
        <f t="shared" si="0"/>
        <v>20000</v>
      </c>
    </row>
    <row r="14" spans="1:8" ht="30" x14ac:dyDescent="0.2">
      <c r="A14" s="54" t="s">
        <v>80</v>
      </c>
      <c r="B14" s="67" t="s">
        <v>201</v>
      </c>
      <c r="C14" s="54" t="s">
        <v>163</v>
      </c>
      <c r="D14" s="54" t="s">
        <v>66</v>
      </c>
      <c r="E14" s="54"/>
      <c r="F14" s="72">
        <f t="shared" si="0"/>
        <v>20000</v>
      </c>
      <c r="G14" s="72">
        <f t="shared" si="0"/>
        <v>20000</v>
      </c>
      <c r="H14" s="72">
        <f t="shared" si="0"/>
        <v>20000</v>
      </c>
    </row>
    <row r="15" spans="1:8" ht="30" x14ac:dyDescent="0.2">
      <c r="A15" s="54" t="s">
        <v>81</v>
      </c>
      <c r="B15" s="67" t="s">
        <v>67</v>
      </c>
      <c r="C15" s="54" t="s">
        <v>163</v>
      </c>
      <c r="D15" s="54" t="s">
        <v>68</v>
      </c>
      <c r="E15" s="54"/>
      <c r="F15" s="72">
        <f t="shared" si="0"/>
        <v>20000</v>
      </c>
      <c r="G15" s="72">
        <f t="shared" si="0"/>
        <v>20000</v>
      </c>
      <c r="H15" s="72">
        <f t="shared" si="0"/>
        <v>20000</v>
      </c>
    </row>
    <row r="16" spans="1:8" ht="30" x14ac:dyDescent="0.2">
      <c r="A16" s="54" t="s">
        <v>82</v>
      </c>
      <c r="B16" s="66" t="s">
        <v>42</v>
      </c>
      <c r="C16" s="54" t="s">
        <v>163</v>
      </c>
      <c r="D16" s="54" t="s">
        <v>68</v>
      </c>
      <c r="E16" s="54" t="s">
        <v>41</v>
      </c>
      <c r="F16" s="72">
        <f t="shared" si="0"/>
        <v>20000</v>
      </c>
      <c r="G16" s="72">
        <f t="shared" si="0"/>
        <v>20000</v>
      </c>
      <c r="H16" s="72">
        <f t="shared" si="0"/>
        <v>20000</v>
      </c>
    </row>
    <row r="17" spans="1:8" ht="30" x14ac:dyDescent="0.2">
      <c r="A17" s="54" t="s">
        <v>83</v>
      </c>
      <c r="B17" s="68" t="s">
        <v>18</v>
      </c>
      <c r="C17" s="54" t="s">
        <v>163</v>
      </c>
      <c r="D17" s="54" t="s">
        <v>68</v>
      </c>
      <c r="E17" s="54" t="s">
        <v>19</v>
      </c>
      <c r="F17" s="72">
        <v>20000</v>
      </c>
      <c r="G17" s="72">
        <v>20000</v>
      </c>
      <c r="H17" s="72">
        <v>20000</v>
      </c>
    </row>
    <row r="18" spans="1:8" ht="30" x14ac:dyDescent="0.2">
      <c r="A18" s="54" t="s">
        <v>87</v>
      </c>
      <c r="B18" s="67" t="s">
        <v>182</v>
      </c>
      <c r="C18" s="54" t="s">
        <v>164</v>
      </c>
      <c r="D18" s="71"/>
      <c r="E18" s="71"/>
      <c r="F18" s="72">
        <f t="shared" ref="F18:H22" si="1">F19</f>
        <v>70417</v>
      </c>
      <c r="G18" s="72">
        <f t="shared" si="1"/>
        <v>61832</v>
      </c>
      <c r="H18" s="72">
        <f t="shared" si="1"/>
        <v>63342</v>
      </c>
    </row>
    <row r="19" spans="1:8" ht="15" x14ac:dyDescent="0.2">
      <c r="A19" s="54" t="s">
        <v>88</v>
      </c>
      <c r="B19" s="67" t="s">
        <v>155</v>
      </c>
      <c r="C19" s="54" t="s">
        <v>165</v>
      </c>
      <c r="D19" s="71"/>
      <c r="E19" s="71"/>
      <c r="F19" s="72">
        <f t="shared" si="1"/>
        <v>70417</v>
      </c>
      <c r="G19" s="72">
        <f t="shared" si="1"/>
        <v>61832</v>
      </c>
      <c r="H19" s="72">
        <f t="shared" si="1"/>
        <v>63342</v>
      </c>
    </row>
    <row r="20" spans="1:8" ht="30" x14ac:dyDescent="0.2">
      <c r="A20" s="54" t="s">
        <v>89</v>
      </c>
      <c r="B20" s="67" t="s">
        <v>201</v>
      </c>
      <c r="C20" s="54" t="s">
        <v>165</v>
      </c>
      <c r="D20" s="54" t="s">
        <v>66</v>
      </c>
      <c r="E20" s="71"/>
      <c r="F20" s="72">
        <f t="shared" si="1"/>
        <v>70417</v>
      </c>
      <c r="G20" s="72">
        <f t="shared" si="1"/>
        <v>61832</v>
      </c>
      <c r="H20" s="72">
        <f t="shared" si="1"/>
        <v>63342</v>
      </c>
    </row>
    <row r="21" spans="1:8" ht="30" x14ac:dyDescent="0.2">
      <c r="A21" s="54" t="s">
        <v>90</v>
      </c>
      <c r="B21" s="67" t="s">
        <v>67</v>
      </c>
      <c r="C21" s="54" t="s">
        <v>165</v>
      </c>
      <c r="D21" s="54" t="s">
        <v>68</v>
      </c>
      <c r="E21" s="71"/>
      <c r="F21" s="72">
        <f t="shared" si="1"/>
        <v>70417</v>
      </c>
      <c r="G21" s="72">
        <f t="shared" si="1"/>
        <v>61832</v>
      </c>
      <c r="H21" s="72">
        <f t="shared" si="1"/>
        <v>63342</v>
      </c>
    </row>
    <row r="22" spans="1:8" ht="15" x14ac:dyDescent="0.2">
      <c r="A22" s="54" t="s">
        <v>91</v>
      </c>
      <c r="B22" s="66" t="s">
        <v>72</v>
      </c>
      <c r="C22" s="54" t="s">
        <v>165</v>
      </c>
      <c r="D22" s="54" t="s">
        <v>68</v>
      </c>
      <c r="E22" s="54" t="s">
        <v>73</v>
      </c>
      <c r="F22" s="72">
        <f t="shared" si="1"/>
        <v>70417</v>
      </c>
      <c r="G22" s="72">
        <f t="shared" si="1"/>
        <v>61832</v>
      </c>
      <c r="H22" s="72">
        <f t="shared" si="1"/>
        <v>63342</v>
      </c>
    </row>
    <row r="23" spans="1:8" ht="15" x14ac:dyDescent="0.25">
      <c r="A23" s="54" t="s">
        <v>45</v>
      </c>
      <c r="B23" s="81" t="s">
        <v>3</v>
      </c>
      <c r="C23" s="54" t="s">
        <v>165</v>
      </c>
      <c r="D23" s="54" t="s">
        <v>68</v>
      </c>
      <c r="E23" s="54" t="s">
        <v>9</v>
      </c>
      <c r="F23" s="72">
        <v>70417</v>
      </c>
      <c r="G23" s="72">
        <v>61832</v>
      </c>
      <c r="H23" s="72">
        <v>63342</v>
      </c>
    </row>
    <row r="24" spans="1:8" ht="45" x14ac:dyDescent="0.25">
      <c r="A24" s="54" t="s">
        <v>105</v>
      </c>
      <c r="B24" s="65" t="s">
        <v>184</v>
      </c>
      <c r="C24" s="54" t="s">
        <v>166</v>
      </c>
      <c r="D24" s="71"/>
      <c r="E24" s="71"/>
      <c r="F24" s="72">
        <f>F25+F30+F35</f>
        <v>425650</v>
      </c>
      <c r="G24" s="72">
        <f>G25+G30+G35</f>
        <v>250000</v>
      </c>
      <c r="H24" s="72">
        <f>H25+H30+H35</f>
        <v>288490</v>
      </c>
    </row>
    <row r="25" spans="1:8" ht="15" x14ac:dyDescent="0.2">
      <c r="A25" s="54" t="s">
        <v>106</v>
      </c>
      <c r="B25" s="67" t="s">
        <v>192</v>
      </c>
      <c r="C25" s="54" t="s">
        <v>167</v>
      </c>
      <c r="D25" s="54"/>
      <c r="E25" s="54"/>
      <c r="F25" s="83">
        <f t="shared" ref="F25:H28" si="2">F26</f>
        <v>294100</v>
      </c>
      <c r="G25" s="83">
        <f t="shared" si="2"/>
        <v>180000</v>
      </c>
      <c r="H25" s="83">
        <f t="shared" si="2"/>
        <v>180000</v>
      </c>
    </row>
    <row r="26" spans="1:8" ht="30" x14ac:dyDescent="0.2">
      <c r="A26" s="54" t="s">
        <v>107</v>
      </c>
      <c r="B26" s="67" t="s">
        <v>201</v>
      </c>
      <c r="C26" s="54" t="s">
        <v>167</v>
      </c>
      <c r="D26" s="54" t="s">
        <v>66</v>
      </c>
      <c r="E26" s="54"/>
      <c r="F26" s="83">
        <f t="shared" si="2"/>
        <v>294100</v>
      </c>
      <c r="G26" s="83">
        <f t="shared" si="2"/>
        <v>180000</v>
      </c>
      <c r="H26" s="83">
        <f t="shared" si="2"/>
        <v>180000</v>
      </c>
    </row>
    <row r="27" spans="1:8" ht="30" x14ac:dyDescent="0.2">
      <c r="A27" s="54" t="s">
        <v>20</v>
      </c>
      <c r="B27" s="67" t="s">
        <v>67</v>
      </c>
      <c r="C27" s="54" t="s">
        <v>167</v>
      </c>
      <c r="D27" s="54" t="s">
        <v>68</v>
      </c>
      <c r="E27" s="54"/>
      <c r="F27" s="83">
        <f t="shared" si="2"/>
        <v>294100</v>
      </c>
      <c r="G27" s="83">
        <f t="shared" si="2"/>
        <v>180000</v>
      </c>
      <c r="H27" s="83">
        <f t="shared" si="2"/>
        <v>180000</v>
      </c>
    </row>
    <row r="28" spans="1:8" ht="15" x14ac:dyDescent="0.2">
      <c r="A28" s="54" t="s">
        <v>108</v>
      </c>
      <c r="B28" s="67" t="s">
        <v>93</v>
      </c>
      <c r="C28" s="54" t="s">
        <v>167</v>
      </c>
      <c r="D28" s="54" t="s">
        <v>66</v>
      </c>
      <c r="E28" s="54" t="s">
        <v>10</v>
      </c>
      <c r="F28" s="83">
        <f t="shared" si="2"/>
        <v>294100</v>
      </c>
      <c r="G28" s="83">
        <f t="shared" si="2"/>
        <v>180000</v>
      </c>
      <c r="H28" s="83">
        <f t="shared" si="2"/>
        <v>180000</v>
      </c>
    </row>
    <row r="29" spans="1:8" ht="15" x14ac:dyDescent="0.2">
      <c r="A29" s="54" t="s">
        <v>21</v>
      </c>
      <c r="B29" s="67" t="s">
        <v>11</v>
      </c>
      <c r="C29" s="54" t="s">
        <v>167</v>
      </c>
      <c r="D29" s="54" t="s">
        <v>68</v>
      </c>
      <c r="E29" s="54" t="s">
        <v>10</v>
      </c>
      <c r="F29" s="83">
        <v>294100</v>
      </c>
      <c r="G29" s="83">
        <v>180000</v>
      </c>
      <c r="H29" s="83">
        <v>180000</v>
      </c>
    </row>
    <row r="30" spans="1:8" ht="15" x14ac:dyDescent="0.2">
      <c r="A30" s="54" t="s">
        <v>109</v>
      </c>
      <c r="B30" s="67" t="s">
        <v>193</v>
      </c>
      <c r="C30" s="54" t="s">
        <v>168</v>
      </c>
      <c r="D30" s="54"/>
      <c r="E30" s="54"/>
      <c r="F30" s="83">
        <f>F31</f>
        <v>14550</v>
      </c>
      <c r="G30" s="83">
        <f>G31</f>
        <v>4550</v>
      </c>
      <c r="H30" s="83">
        <f>H31</f>
        <v>4550</v>
      </c>
    </row>
    <row r="31" spans="1:8" ht="30" x14ac:dyDescent="0.2">
      <c r="A31" s="54" t="s">
        <v>110</v>
      </c>
      <c r="B31" s="67" t="s">
        <v>201</v>
      </c>
      <c r="C31" s="54" t="s">
        <v>168</v>
      </c>
      <c r="D31" s="54" t="s">
        <v>66</v>
      </c>
      <c r="E31" s="54"/>
      <c r="F31" s="83">
        <f>F33</f>
        <v>14550</v>
      </c>
      <c r="G31" s="83">
        <f>G33</f>
        <v>4550</v>
      </c>
      <c r="H31" s="83">
        <f>H33</f>
        <v>4550</v>
      </c>
    </row>
    <row r="32" spans="1:8" ht="30" x14ac:dyDescent="0.2">
      <c r="A32" s="54" t="s">
        <v>22</v>
      </c>
      <c r="B32" s="67" t="s">
        <v>67</v>
      </c>
      <c r="C32" s="54" t="s">
        <v>168</v>
      </c>
      <c r="D32" s="54" t="s">
        <v>68</v>
      </c>
      <c r="E32" s="54"/>
      <c r="F32" s="83"/>
      <c r="G32" s="83"/>
      <c r="H32" s="83"/>
    </row>
    <row r="33" spans="1:8" ht="15" x14ac:dyDescent="0.2">
      <c r="A33" s="54" t="s">
        <v>111</v>
      </c>
      <c r="B33" s="67" t="s">
        <v>93</v>
      </c>
      <c r="C33" s="54" t="s">
        <v>168</v>
      </c>
      <c r="D33" s="54" t="s">
        <v>68</v>
      </c>
      <c r="E33" s="54" t="s">
        <v>94</v>
      </c>
      <c r="F33" s="83">
        <f>F34</f>
        <v>14550</v>
      </c>
      <c r="G33" s="83">
        <f>G34</f>
        <v>4550</v>
      </c>
      <c r="H33" s="83">
        <f>H34</f>
        <v>4550</v>
      </c>
    </row>
    <row r="34" spans="1:8" ht="15" x14ac:dyDescent="0.2">
      <c r="A34" s="54" t="s">
        <v>23</v>
      </c>
      <c r="B34" s="67" t="s">
        <v>11</v>
      </c>
      <c r="C34" s="54" t="s">
        <v>168</v>
      </c>
      <c r="D34" s="54" t="s">
        <v>68</v>
      </c>
      <c r="E34" s="54" t="s">
        <v>10</v>
      </c>
      <c r="F34" s="83">
        <v>14550</v>
      </c>
      <c r="G34" s="83">
        <v>4550</v>
      </c>
      <c r="H34" s="83">
        <v>4550</v>
      </c>
    </row>
    <row r="35" spans="1:8" ht="15" x14ac:dyDescent="0.2">
      <c r="A35" s="54" t="s">
        <v>112</v>
      </c>
      <c r="B35" s="67" t="s">
        <v>194</v>
      </c>
      <c r="C35" s="54" t="s">
        <v>169</v>
      </c>
      <c r="D35" s="54"/>
      <c r="E35" s="54"/>
      <c r="F35" s="83">
        <f t="shared" ref="F35:H38" si="3">F36</f>
        <v>117000</v>
      </c>
      <c r="G35" s="83">
        <f t="shared" si="3"/>
        <v>65450</v>
      </c>
      <c r="H35" s="83">
        <f t="shared" si="3"/>
        <v>103940</v>
      </c>
    </row>
    <row r="36" spans="1:8" ht="30" x14ac:dyDescent="0.2">
      <c r="A36" s="54" t="s">
        <v>113</v>
      </c>
      <c r="B36" s="67" t="s">
        <v>201</v>
      </c>
      <c r="C36" s="54" t="s">
        <v>169</v>
      </c>
      <c r="D36" s="54" t="s">
        <v>66</v>
      </c>
      <c r="E36" s="54"/>
      <c r="F36" s="83">
        <f t="shared" si="3"/>
        <v>117000</v>
      </c>
      <c r="G36" s="83">
        <f t="shared" si="3"/>
        <v>65450</v>
      </c>
      <c r="H36" s="83">
        <f t="shared" si="3"/>
        <v>103940</v>
      </c>
    </row>
    <row r="37" spans="1:8" ht="30" x14ac:dyDescent="0.2">
      <c r="A37" s="54" t="s">
        <v>24</v>
      </c>
      <c r="B37" s="67" t="s">
        <v>67</v>
      </c>
      <c r="C37" s="54" t="s">
        <v>169</v>
      </c>
      <c r="D37" s="54" t="s">
        <v>68</v>
      </c>
      <c r="E37" s="54"/>
      <c r="F37" s="83">
        <f t="shared" si="3"/>
        <v>117000</v>
      </c>
      <c r="G37" s="83">
        <f t="shared" si="3"/>
        <v>65450</v>
      </c>
      <c r="H37" s="83">
        <f t="shared" si="3"/>
        <v>103940</v>
      </c>
    </row>
    <row r="38" spans="1:8" ht="15" x14ac:dyDescent="0.2">
      <c r="A38" s="54" t="s">
        <v>25</v>
      </c>
      <c r="B38" s="67" t="s">
        <v>93</v>
      </c>
      <c r="C38" s="54" t="s">
        <v>169</v>
      </c>
      <c r="D38" s="54" t="s">
        <v>68</v>
      </c>
      <c r="E38" s="54" t="s">
        <v>94</v>
      </c>
      <c r="F38" s="83">
        <f t="shared" si="3"/>
        <v>117000</v>
      </c>
      <c r="G38" s="83">
        <f t="shared" si="3"/>
        <v>65450</v>
      </c>
      <c r="H38" s="83">
        <f t="shared" si="3"/>
        <v>103940</v>
      </c>
    </row>
    <row r="39" spans="1:8" ht="15" x14ac:dyDescent="0.2">
      <c r="A39" s="54" t="s">
        <v>114</v>
      </c>
      <c r="B39" s="67" t="s">
        <v>11</v>
      </c>
      <c r="C39" s="54" t="s">
        <v>169</v>
      </c>
      <c r="D39" s="54" t="s">
        <v>68</v>
      </c>
      <c r="E39" s="54" t="s">
        <v>10</v>
      </c>
      <c r="F39" s="83">
        <v>117000</v>
      </c>
      <c r="G39" s="83">
        <v>65450</v>
      </c>
      <c r="H39" s="83">
        <v>103940</v>
      </c>
    </row>
    <row r="40" spans="1:8" ht="30" x14ac:dyDescent="0.2">
      <c r="A40" s="54" t="s">
        <v>115</v>
      </c>
      <c r="B40" s="67" t="s">
        <v>185</v>
      </c>
      <c r="C40" s="54" t="s">
        <v>170</v>
      </c>
      <c r="D40" s="54"/>
      <c r="E40" s="54"/>
      <c r="F40" s="72">
        <f t="shared" ref="F40:H44" si="4">F41</f>
        <v>10479</v>
      </c>
      <c r="G40" s="72">
        <f t="shared" si="4"/>
        <v>10479</v>
      </c>
      <c r="H40" s="72">
        <f t="shared" si="4"/>
        <v>10479</v>
      </c>
    </row>
    <row r="41" spans="1:8" ht="15" x14ac:dyDescent="0.2">
      <c r="A41" s="54" t="s">
        <v>116</v>
      </c>
      <c r="B41" s="67" t="s">
        <v>4</v>
      </c>
      <c r="C41" s="54" t="s">
        <v>171</v>
      </c>
      <c r="D41" s="54"/>
      <c r="E41" s="71"/>
      <c r="F41" s="72">
        <f t="shared" si="4"/>
        <v>10479</v>
      </c>
      <c r="G41" s="72">
        <f t="shared" si="4"/>
        <v>10479</v>
      </c>
      <c r="H41" s="72">
        <f t="shared" si="4"/>
        <v>10479</v>
      </c>
    </row>
    <row r="42" spans="1:8" ht="15" x14ac:dyDescent="0.2">
      <c r="A42" s="54" t="s">
        <v>117</v>
      </c>
      <c r="B42" s="67" t="s">
        <v>6</v>
      </c>
      <c r="C42" s="54" t="s">
        <v>171</v>
      </c>
      <c r="D42" s="54" t="s">
        <v>7</v>
      </c>
      <c r="E42" s="54"/>
      <c r="F42" s="72">
        <f t="shared" si="4"/>
        <v>10479</v>
      </c>
      <c r="G42" s="72">
        <f t="shared" si="4"/>
        <v>10479</v>
      </c>
      <c r="H42" s="72">
        <f t="shared" si="4"/>
        <v>10479</v>
      </c>
    </row>
    <row r="43" spans="1:8" ht="15" x14ac:dyDescent="0.2">
      <c r="A43" s="54" t="s">
        <v>118</v>
      </c>
      <c r="B43" s="67" t="s">
        <v>15</v>
      </c>
      <c r="C43" s="54" t="s">
        <v>171</v>
      </c>
      <c r="D43" s="54" t="s">
        <v>14</v>
      </c>
      <c r="E43" s="54"/>
      <c r="F43" s="72">
        <f t="shared" si="4"/>
        <v>10479</v>
      </c>
      <c r="G43" s="72">
        <f t="shared" si="4"/>
        <v>10479</v>
      </c>
      <c r="H43" s="72">
        <f t="shared" si="4"/>
        <v>10479</v>
      </c>
    </row>
    <row r="44" spans="1:8" ht="15" x14ac:dyDescent="0.2">
      <c r="A44" s="54" t="s">
        <v>26</v>
      </c>
      <c r="B44" s="66" t="s">
        <v>31</v>
      </c>
      <c r="C44" s="54" t="s">
        <v>171</v>
      </c>
      <c r="D44" s="54" t="s">
        <v>14</v>
      </c>
      <c r="E44" s="54" t="s">
        <v>32</v>
      </c>
      <c r="F44" s="72">
        <f t="shared" si="4"/>
        <v>10479</v>
      </c>
      <c r="G44" s="72">
        <f t="shared" si="4"/>
        <v>10479</v>
      </c>
      <c r="H44" s="72">
        <f t="shared" si="4"/>
        <v>10479</v>
      </c>
    </row>
    <row r="45" spans="1:8" ht="15" x14ac:dyDescent="0.2">
      <c r="A45" s="54" t="s">
        <v>119</v>
      </c>
      <c r="B45" s="66" t="s">
        <v>35</v>
      </c>
      <c r="C45" s="54" t="s">
        <v>171</v>
      </c>
      <c r="D45" s="54" t="s">
        <v>14</v>
      </c>
      <c r="E45" s="54" t="s">
        <v>36</v>
      </c>
      <c r="F45" s="72">
        <v>10479</v>
      </c>
      <c r="G45" s="72">
        <v>10479</v>
      </c>
      <c r="H45" s="72">
        <v>10479</v>
      </c>
    </row>
    <row r="46" spans="1:8" ht="30" x14ac:dyDescent="0.2">
      <c r="A46" s="54" t="s">
        <v>120</v>
      </c>
      <c r="B46" s="67" t="s">
        <v>97</v>
      </c>
      <c r="C46" s="73" t="s">
        <v>159</v>
      </c>
      <c r="D46" s="73"/>
      <c r="E46" s="73"/>
      <c r="F46" s="107">
        <f>F48+F54+F58+F63+F69+F78+F67</f>
        <v>2163346</v>
      </c>
      <c r="G46" s="107">
        <f>G48+G54+G58+G63+G69+G78+G67</f>
        <v>1907719</v>
      </c>
      <c r="H46" s="107">
        <f>H48+H54+H58+H63+H69+H78+H67</f>
        <v>1796312</v>
      </c>
    </row>
    <row r="47" spans="1:8" ht="30" x14ac:dyDescent="0.2">
      <c r="A47" s="54" t="s">
        <v>46</v>
      </c>
      <c r="B47" s="67" t="s">
        <v>95</v>
      </c>
      <c r="C47" s="54" t="s">
        <v>156</v>
      </c>
      <c r="D47" s="54" t="s">
        <v>61</v>
      </c>
      <c r="E47" s="73"/>
      <c r="F47" s="83">
        <f>F48+F53+F62+F71</f>
        <v>1671798.6</v>
      </c>
      <c r="G47" s="83">
        <f>G48+G53+G62+G71</f>
        <v>1671798.6</v>
      </c>
      <c r="H47" s="83">
        <f>H48+H53+H62+H71</f>
        <v>1671798.6</v>
      </c>
    </row>
    <row r="48" spans="1:8" ht="60" x14ac:dyDescent="0.2">
      <c r="A48" s="54" t="s">
        <v>121</v>
      </c>
      <c r="B48" s="67" t="s">
        <v>62</v>
      </c>
      <c r="C48" s="54" t="s">
        <v>156</v>
      </c>
      <c r="D48" s="54" t="s">
        <v>63</v>
      </c>
      <c r="E48" s="73"/>
      <c r="F48" s="83">
        <f t="shared" ref="F48:H50" si="5">F49</f>
        <v>584312.6</v>
      </c>
      <c r="G48" s="83">
        <f t="shared" si="5"/>
        <v>584312.6</v>
      </c>
      <c r="H48" s="83">
        <f t="shared" si="5"/>
        <v>584312.6</v>
      </c>
    </row>
    <row r="49" spans="1:9" ht="30" x14ac:dyDescent="0.2">
      <c r="A49" s="54" t="s">
        <v>122</v>
      </c>
      <c r="B49" s="67" t="s">
        <v>64</v>
      </c>
      <c r="C49" s="54" t="s">
        <v>156</v>
      </c>
      <c r="D49" s="54" t="s">
        <v>65</v>
      </c>
      <c r="E49" s="73"/>
      <c r="F49" s="83">
        <f t="shared" si="5"/>
        <v>584312.6</v>
      </c>
      <c r="G49" s="83">
        <f t="shared" si="5"/>
        <v>584312.6</v>
      </c>
      <c r="H49" s="83">
        <f t="shared" si="5"/>
        <v>584312.6</v>
      </c>
    </row>
    <row r="50" spans="1:9" ht="15" x14ac:dyDescent="0.2">
      <c r="A50" s="54" t="s">
        <v>40</v>
      </c>
      <c r="B50" s="74" t="s">
        <v>84</v>
      </c>
      <c r="C50" s="54" t="s">
        <v>156</v>
      </c>
      <c r="D50" s="54" t="s">
        <v>65</v>
      </c>
      <c r="E50" s="73" t="s">
        <v>85</v>
      </c>
      <c r="F50" s="83">
        <f t="shared" si="5"/>
        <v>584312.6</v>
      </c>
      <c r="G50" s="83">
        <f t="shared" si="5"/>
        <v>584312.6</v>
      </c>
      <c r="H50" s="83">
        <f t="shared" si="5"/>
        <v>584312.6</v>
      </c>
    </row>
    <row r="51" spans="1:9" ht="30" x14ac:dyDescent="0.2">
      <c r="A51" s="54" t="s">
        <v>123</v>
      </c>
      <c r="B51" s="75" t="s">
        <v>54</v>
      </c>
      <c r="C51" s="54" t="s">
        <v>156</v>
      </c>
      <c r="D51" s="54" t="s">
        <v>65</v>
      </c>
      <c r="E51" s="73" t="s">
        <v>86</v>
      </c>
      <c r="F51" s="83">
        <v>584312.6</v>
      </c>
      <c r="G51" s="83">
        <v>584312.6</v>
      </c>
      <c r="H51" s="83">
        <v>584312.6</v>
      </c>
    </row>
    <row r="52" spans="1:9" ht="60" x14ac:dyDescent="0.2">
      <c r="A52" s="54" t="s">
        <v>50</v>
      </c>
      <c r="B52" s="67" t="s">
        <v>62</v>
      </c>
      <c r="C52" s="54" t="s">
        <v>156</v>
      </c>
      <c r="D52" s="54" t="s">
        <v>63</v>
      </c>
      <c r="E52" s="73"/>
      <c r="F52" s="83">
        <f t="shared" ref="F52:H54" si="6">F53</f>
        <v>1032479</v>
      </c>
      <c r="G52" s="83">
        <f t="shared" si="6"/>
        <v>1032479</v>
      </c>
      <c r="H52" s="83">
        <f t="shared" si="6"/>
        <v>1032479</v>
      </c>
    </row>
    <row r="53" spans="1:9" ht="30" x14ac:dyDescent="0.2">
      <c r="A53" s="54" t="s">
        <v>51</v>
      </c>
      <c r="B53" s="67" t="s">
        <v>64</v>
      </c>
      <c r="C53" s="54" t="s">
        <v>156</v>
      </c>
      <c r="D53" s="54" t="s">
        <v>65</v>
      </c>
      <c r="E53" s="73"/>
      <c r="F53" s="83">
        <f t="shared" si="6"/>
        <v>1032479</v>
      </c>
      <c r="G53" s="83">
        <f t="shared" si="6"/>
        <v>1032479</v>
      </c>
      <c r="H53" s="83">
        <f t="shared" si="6"/>
        <v>1032479</v>
      </c>
    </row>
    <row r="54" spans="1:9" ht="15" x14ac:dyDescent="0.2">
      <c r="A54" s="54" t="s">
        <v>175</v>
      </c>
      <c r="B54" s="74" t="s">
        <v>84</v>
      </c>
      <c r="C54" s="54" t="s">
        <v>156</v>
      </c>
      <c r="D54" s="54" t="s">
        <v>65</v>
      </c>
      <c r="E54" s="73" t="s">
        <v>85</v>
      </c>
      <c r="F54" s="83">
        <f t="shared" si="6"/>
        <v>1032479</v>
      </c>
      <c r="G54" s="83">
        <f t="shared" si="6"/>
        <v>1032479</v>
      </c>
      <c r="H54" s="83">
        <f t="shared" si="6"/>
        <v>1032479</v>
      </c>
    </row>
    <row r="55" spans="1:9" ht="45" x14ac:dyDescent="0.2">
      <c r="A55" s="54" t="s">
        <v>176</v>
      </c>
      <c r="B55" s="75" t="s">
        <v>55</v>
      </c>
      <c r="C55" s="54" t="s">
        <v>156</v>
      </c>
      <c r="D55" s="54" t="s">
        <v>65</v>
      </c>
      <c r="E55" s="73" t="s">
        <v>71</v>
      </c>
      <c r="F55" s="83">
        <v>1032479</v>
      </c>
      <c r="G55" s="83">
        <v>1032479</v>
      </c>
      <c r="H55" s="83">
        <v>1032479</v>
      </c>
    </row>
    <row r="56" spans="1:9" ht="30" x14ac:dyDescent="0.2">
      <c r="A56" s="54" t="s">
        <v>124</v>
      </c>
      <c r="B56" s="67" t="s">
        <v>201</v>
      </c>
      <c r="C56" s="54" t="s">
        <v>156</v>
      </c>
      <c r="D56" s="54" t="s">
        <v>66</v>
      </c>
      <c r="E56" s="73"/>
      <c r="F56" s="83">
        <f t="shared" ref="F56:H58" si="7">F57</f>
        <v>478872.4</v>
      </c>
      <c r="G56" s="83">
        <f t="shared" si="7"/>
        <v>222689.4</v>
      </c>
      <c r="H56" s="83">
        <f t="shared" si="7"/>
        <v>109367.4</v>
      </c>
    </row>
    <row r="57" spans="1:9" ht="30" x14ac:dyDescent="0.2">
      <c r="A57" s="54" t="s">
        <v>52</v>
      </c>
      <c r="B57" s="67" t="s">
        <v>67</v>
      </c>
      <c r="C57" s="54" t="s">
        <v>156</v>
      </c>
      <c r="D57" s="54" t="s">
        <v>68</v>
      </c>
      <c r="E57" s="73"/>
      <c r="F57" s="83">
        <f t="shared" si="7"/>
        <v>478872.4</v>
      </c>
      <c r="G57" s="83">
        <f t="shared" si="7"/>
        <v>222689.4</v>
      </c>
      <c r="H57" s="83">
        <f t="shared" si="7"/>
        <v>109367.4</v>
      </c>
    </row>
    <row r="58" spans="1:9" ht="15" x14ac:dyDescent="0.2">
      <c r="A58" s="54" t="s">
        <v>125</v>
      </c>
      <c r="B58" s="75" t="s">
        <v>84</v>
      </c>
      <c r="C58" s="54" t="s">
        <v>156</v>
      </c>
      <c r="D58" s="54" t="s">
        <v>68</v>
      </c>
      <c r="E58" s="73" t="s">
        <v>85</v>
      </c>
      <c r="F58" s="83">
        <f t="shared" si="7"/>
        <v>478872.4</v>
      </c>
      <c r="G58" s="83">
        <f t="shared" si="7"/>
        <v>222689.4</v>
      </c>
      <c r="H58" s="83">
        <f t="shared" si="7"/>
        <v>109367.4</v>
      </c>
      <c r="I58" s="79"/>
    </row>
    <row r="59" spans="1:9" ht="45" x14ac:dyDescent="0.2">
      <c r="A59" s="54" t="s">
        <v>126</v>
      </c>
      <c r="B59" s="66" t="s">
        <v>55</v>
      </c>
      <c r="C59" s="54" t="s">
        <v>156</v>
      </c>
      <c r="D59" s="54" t="s">
        <v>68</v>
      </c>
      <c r="E59" s="73" t="s">
        <v>71</v>
      </c>
      <c r="F59" s="83">
        <v>478872.4</v>
      </c>
      <c r="G59" s="83">
        <v>222689.4</v>
      </c>
      <c r="H59" s="83">
        <v>109367.4</v>
      </c>
    </row>
    <row r="60" spans="1:9" ht="15" x14ac:dyDescent="0.2">
      <c r="A60" s="54" t="s">
        <v>127</v>
      </c>
      <c r="B60" s="67" t="s">
        <v>6</v>
      </c>
      <c r="C60" s="54" t="s">
        <v>156</v>
      </c>
      <c r="D60" s="54" t="s">
        <v>7</v>
      </c>
      <c r="E60" s="73"/>
      <c r="F60" s="83">
        <f t="shared" ref="F60:H62" si="8">F61</f>
        <v>27557</v>
      </c>
      <c r="G60" s="83">
        <f t="shared" si="8"/>
        <v>27557</v>
      </c>
      <c r="H60" s="83">
        <f t="shared" si="8"/>
        <v>27557</v>
      </c>
    </row>
    <row r="61" spans="1:9" ht="15" x14ac:dyDescent="0.2">
      <c r="A61" s="54" t="s">
        <v>128</v>
      </c>
      <c r="B61" s="67" t="s">
        <v>15</v>
      </c>
      <c r="C61" s="54" t="s">
        <v>156</v>
      </c>
      <c r="D61" s="54" t="s">
        <v>14</v>
      </c>
      <c r="E61" s="73"/>
      <c r="F61" s="83">
        <f t="shared" si="8"/>
        <v>27557</v>
      </c>
      <c r="G61" s="83">
        <f t="shared" si="8"/>
        <v>27557</v>
      </c>
      <c r="H61" s="83">
        <f t="shared" si="8"/>
        <v>27557</v>
      </c>
    </row>
    <row r="62" spans="1:9" ht="15" x14ac:dyDescent="0.2">
      <c r="A62" s="54" t="s">
        <v>129</v>
      </c>
      <c r="B62" s="75" t="s">
        <v>84</v>
      </c>
      <c r="C62" s="54" t="s">
        <v>156</v>
      </c>
      <c r="D62" s="54" t="s">
        <v>14</v>
      </c>
      <c r="E62" s="73" t="s">
        <v>85</v>
      </c>
      <c r="F62" s="83">
        <f t="shared" si="8"/>
        <v>27557</v>
      </c>
      <c r="G62" s="83">
        <f t="shared" si="8"/>
        <v>27557</v>
      </c>
      <c r="H62" s="83">
        <f t="shared" si="8"/>
        <v>27557</v>
      </c>
    </row>
    <row r="63" spans="1:9" ht="45" x14ac:dyDescent="0.25">
      <c r="A63" s="54" t="s">
        <v>130</v>
      </c>
      <c r="B63" s="81" t="s">
        <v>5</v>
      </c>
      <c r="C63" s="54" t="s">
        <v>156</v>
      </c>
      <c r="D63" s="54" t="s">
        <v>14</v>
      </c>
      <c r="E63" s="73" t="s">
        <v>92</v>
      </c>
      <c r="F63" s="83">
        <v>27557</v>
      </c>
      <c r="G63" s="83">
        <v>27557</v>
      </c>
      <c r="H63" s="83">
        <v>27557</v>
      </c>
    </row>
    <row r="64" spans="1:9" ht="15" x14ac:dyDescent="0.2">
      <c r="A64" s="54" t="s">
        <v>131</v>
      </c>
      <c r="B64" s="110" t="s">
        <v>98</v>
      </c>
      <c r="C64" s="54" t="s">
        <v>157</v>
      </c>
      <c r="D64" s="54"/>
      <c r="E64" s="73"/>
      <c r="F64" s="83">
        <f t="shared" ref="F64:H65" si="9">F65</f>
        <v>2000</v>
      </c>
      <c r="G64" s="83">
        <f t="shared" si="9"/>
        <v>2000</v>
      </c>
      <c r="H64" s="83">
        <f t="shared" si="9"/>
        <v>2000</v>
      </c>
    </row>
    <row r="65" spans="1:8" ht="15" x14ac:dyDescent="0.25">
      <c r="A65" s="54" t="s">
        <v>132</v>
      </c>
      <c r="B65" s="69" t="s">
        <v>69</v>
      </c>
      <c r="C65" s="54" t="s">
        <v>157</v>
      </c>
      <c r="D65" s="54" t="s">
        <v>70</v>
      </c>
      <c r="E65" s="73"/>
      <c r="F65" s="83">
        <f t="shared" si="9"/>
        <v>2000</v>
      </c>
      <c r="G65" s="83">
        <f t="shared" si="9"/>
        <v>2000</v>
      </c>
      <c r="H65" s="83">
        <f t="shared" si="9"/>
        <v>2000</v>
      </c>
    </row>
    <row r="66" spans="1:8" ht="15" x14ac:dyDescent="0.2">
      <c r="A66" s="54" t="s">
        <v>133</v>
      </c>
      <c r="B66" s="70" t="s">
        <v>1</v>
      </c>
      <c r="C66" s="54" t="s">
        <v>157</v>
      </c>
      <c r="D66" s="54" t="s">
        <v>13</v>
      </c>
      <c r="E66" s="73"/>
      <c r="F66" s="83">
        <v>2000</v>
      </c>
      <c r="G66" s="83">
        <v>2000</v>
      </c>
      <c r="H66" s="83">
        <v>2000</v>
      </c>
    </row>
    <row r="67" spans="1:8" ht="15" x14ac:dyDescent="0.2">
      <c r="A67" s="54" t="s">
        <v>134</v>
      </c>
      <c r="B67" s="75" t="s">
        <v>84</v>
      </c>
      <c r="C67" s="54" t="s">
        <v>157</v>
      </c>
      <c r="D67" s="54" t="s">
        <v>13</v>
      </c>
      <c r="E67" s="73" t="s">
        <v>85</v>
      </c>
      <c r="F67" s="83">
        <v>2000</v>
      </c>
      <c r="G67" s="83">
        <v>2000</v>
      </c>
      <c r="H67" s="83">
        <v>2000</v>
      </c>
    </row>
    <row r="68" spans="1:8" ht="15" x14ac:dyDescent="0.2">
      <c r="A68" s="54" t="s">
        <v>135</v>
      </c>
      <c r="B68" s="67" t="s">
        <v>57</v>
      </c>
      <c r="C68" s="54" t="s">
        <v>157</v>
      </c>
      <c r="D68" s="54" t="s">
        <v>13</v>
      </c>
      <c r="E68" s="73" t="s">
        <v>33</v>
      </c>
      <c r="F68" s="83">
        <v>5000</v>
      </c>
      <c r="G68" s="83">
        <v>2000</v>
      </c>
      <c r="H68" s="83">
        <v>2000</v>
      </c>
    </row>
    <row r="69" spans="1:8" ht="30" x14ac:dyDescent="0.2">
      <c r="A69" s="54" t="s">
        <v>136</v>
      </c>
      <c r="B69" s="67" t="s">
        <v>177</v>
      </c>
      <c r="C69" s="54" t="s">
        <v>160</v>
      </c>
      <c r="D69" s="54"/>
      <c r="E69" s="73"/>
      <c r="F69" s="83">
        <f>F70+F74</f>
        <v>36725</v>
      </c>
      <c r="G69" s="83">
        <f>G70+G74</f>
        <v>37281</v>
      </c>
      <c r="H69" s="83">
        <f>H70+H74</f>
        <v>39196</v>
      </c>
    </row>
    <row r="70" spans="1:8" ht="60" x14ac:dyDescent="0.2">
      <c r="A70" s="54" t="s">
        <v>137</v>
      </c>
      <c r="B70" s="67" t="s">
        <v>62</v>
      </c>
      <c r="C70" s="54" t="s">
        <v>160</v>
      </c>
      <c r="D70" s="54" t="s">
        <v>63</v>
      </c>
      <c r="E70" s="77"/>
      <c r="F70" s="83">
        <f>F71</f>
        <v>27450</v>
      </c>
      <c r="G70" s="83">
        <f t="shared" ref="G70:H70" si="10">G71</f>
        <v>27450</v>
      </c>
      <c r="H70" s="83">
        <f t="shared" si="10"/>
        <v>27450</v>
      </c>
    </row>
    <row r="71" spans="1:8" ht="30" x14ac:dyDescent="0.2">
      <c r="A71" s="54" t="s">
        <v>138</v>
      </c>
      <c r="B71" s="67" t="s">
        <v>64</v>
      </c>
      <c r="C71" s="54" t="s">
        <v>160</v>
      </c>
      <c r="D71" s="54" t="s">
        <v>65</v>
      </c>
      <c r="E71" s="73"/>
      <c r="F71" s="83">
        <v>27450</v>
      </c>
      <c r="G71" s="83">
        <f>G72</f>
        <v>27450</v>
      </c>
      <c r="H71" s="83">
        <f>H72</f>
        <v>27450</v>
      </c>
    </row>
    <row r="72" spans="1:8" ht="15" x14ac:dyDescent="0.2">
      <c r="A72" s="54" t="s">
        <v>139</v>
      </c>
      <c r="B72" s="67" t="s">
        <v>43</v>
      </c>
      <c r="C72" s="54" t="s">
        <v>160</v>
      </c>
      <c r="D72" s="54" t="s">
        <v>65</v>
      </c>
      <c r="E72" s="73" t="s">
        <v>38</v>
      </c>
      <c r="F72" s="83">
        <f t="shared" ref="F72" si="11">F71</f>
        <v>27450</v>
      </c>
      <c r="G72" s="83">
        <f>G73</f>
        <v>27450</v>
      </c>
      <c r="H72" s="83">
        <v>27450</v>
      </c>
    </row>
    <row r="73" spans="1:8" ht="15" x14ac:dyDescent="0.2">
      <c r="A73" s="54" t="s">
        <v>140</v>
      </c>
      <c r="B73" s="67" t="s">
        <v>8</v>
      </c>
      <c r="C73" s="54" t="s">
        <v>160</v>
      </c>
      <c r="D73" s="54" t="s">
        <v>65</v>
      </c>
      <c r="E73" s="73" t="s">
        <v>39</v>
      </c>
      <c r="F73" s="83">
        <v>27450</v>
      </c>
      <c r="G73" s="83">
        <v>27450</v>
      </c>
      <c r="H73" s="83">
        <v>27450</v>
      </c>
    </row>
    <row r="74" spans="1:8" ht="30" x14ac:dyDescent="0.2">
      <c r="A74" s="54" t="s">
        <v>141</v>
      </c>
      <c r="B74" s="67" t="s">
        <v>201</v>
      </c>
      <c r="C74" s="54" t="s">
        <v>160</v>
      </c>
      <c r="D74" s="54" t="s">
        <v>66</v>
      </c>
      <c r="E74" s="77"/>
      <c r="F74" s="83">
        <f t="shared" ref="F74:H76" si="12">F75</f>
        <v>9275</v>
      </c>
      <c r="G74" s="83">
        <f t="shared" si="12"/>
        <v>9831</v>
      </c>
      <c r="H74" s="83">
        <f t="shared" si="12"/>
        <v>11746</v>
      </c>
    </row>
    <row r="75" spans="1:8" ht="30" x14ac:dyDescent="0.2">
      <c r="A75" s="54" t="s">
        <v>142</v>
      </c>
      <c r="B75" s="67" t="s">
        <v>67</v>
      </c>
      <c r="C75" s="54" t="s">
        <v>160</v>
      </c>
      <c r="D75" s="54" t="s">
        <v>68</v>
      </c>
      <c r="E75" s="73"/>
      <c r="F75" s="83">
        <f t="shared" si="12"/>
        <v>9275</v>
      </c>
      <c r="G75" s="83">
        <f t="shared" si="12"/>
        <v>9831</v>
      </c>
      <c r="H75" s="83">
        <f t="shared" si="12"/>
        <v>11746</v>
      </c>
    </row>
    <row r="76" spans="1:8" ht="15" x14ac:dyDescent="0.2">
      <c r="A76" s="54" t="s">
        <v>143</v>
      </c>
      <c r="B76" s="67" t="s">
        <v>43</v>
      </c>
      <c r="C76" s="54" t="s">
        <v>160</v>
      </c>
      <c r="D76" s="54" t="s">
        <v>68</v>
      </c>
      <c r="E76" s="73" t="s">
        <v>38</v>
      </c>
      <c r="F76" s="83">
        <f t="shared" si="12"/>
        <v>9275</v>
      </c>
      <c r="G76" s="83">
        <f t="shared" si="12"/>
        <v>9831</v>
      </c>
      <c r="H76" s="83">
        <f t="shared" si="12"/>
        <v>11746</v>
      </c>
    </row>
    <row r="77" spans="1:8" ht="15" x14ac:dyDescent="0.2">
      <c r="A77" s="54" t="s">
        <v>144</v>
      </c>
      <c r="B77" s="106" t="s">
        <v>8</v>
      </c>
      <c r="C77" s="54" t="s">
        <v>160</v>
      </c>
      <c r="D77" s="54" t="s">
        <v>68</v>
      </c>
      <c r="E77" s="73" t="s">
        <v>39</v>
      </c>
      <c r="F77" s="83">
        <v>9275</v>
      </c>
      <c r="G77" s="83">
        <v>9831</v>
      </c>
      <c r="H77" s="83">
        <v>11746</v>
      </c>
    </row>
    <row r="78" spans="1:8" ht="45" x14ac:dyDescent="0.2">
      <c r="A78" s="54" t="s">
        <v>145</v>
      </c>
      <c r="B78" s="109" t="s">
        <v>188</v>
      </c>
      <c r="C78" s="54" t="s">
        <v>158</v>
      </c>
      <c r="D78" s="54"/>
      <c r="E78" s="73"/>
      <c r="F78" s="83">
        <f>F79</f>
        <v>1400</v>
      </c>
      <c r="G78" s="83">
        <v>1400</v>
      </c>
      <c r="H78" s="83">
        <v>1400</v>
      </c>
    </row>
    <row r="79" spans="1:8" ht="30" x14ac:dyDescent="0.2">
      <c r="A79" s="54" t="s">
        <v>146</v>
      </c>
      <c r="B79" s="108" t="s">
        <v>201</v>
      </c>
      <c r="C79" s="54" t="s">
        <v>158</v>
      </c>
      <c r="D79" s="54" t="s">
        <v>66</v>
      </c>
      <c r="E79" s="73"/>
      <c r="F79" s="83">
        <f>F80</f>
        <v>1400</v>
      </c>
      <c r="G79" s="83">
        <v>1400</v>
      </c>
      <c r="H79" s="83">
        <v>1400</v>
      </c>
    </row>
    <row r="80" spans="1:8" ht="30" x14ac:dyDescent="0.2">
      <c r="A80" s="54" t="s">
        <v>147</v>
      </c>
      <c r="B80" s="67" t="s">
        <v>67</v>
      </c>
      <c r="C80" s="54" t="s">
        <v>158</v>
      </c>
      <c r="D80" s="54" t="s">
        <v>68</v>
      </c>
      <c r="E80" s="73"/>
      <c r="F80" s="83">
        <f>F81</f>
        <v>1400</v>
      </c>
      <c r="G80" s="83">
        <v>1400</v>
      </c>
      <c r="H80" s="83">
        <v>1400</v>
      </c>
    </row>
    <row r="81" spans="1:8" ht="15" x14ac:dyDescent="0.2">
      <c r="A81" s="54" t="s">
        <v>148</v>
      </c>
      <c r="B81" s="76" t="s">
        <v>84</v>
      </c>
      <c r="C81" s="54" t="s">
        <v>158</v>
      </c>
      <c r="D81" s="54" t="s">
        <v>68</v>
      </c>
      <c r="E81" s="73" t="s">
        <v>85</v>
      </c>
      <c r="F81" s="83">
        <f>F82</f>
        <v>1400</v>
      </c>
      <c r="G81" s="83">
        <v>1400</v>
      </c>
      <c r="H81" s="83">
        <v>1400</v>
      </c>
    </row>
    <row r="82" spans="1:8" ht="15" x14ac:dyDescent="0.2">
      <c r="A82" s="54" t="s">
        <v>149</v>
      </c>
      <c r="B82" s="76" t="s">
        <v>30</v>
      </c>
      <c r="C82" s="54" t="s">
        <v>158</v>
      </c>
      <c r="D82" s="54" t="s">
        <v>68</v>
      </c>
      <c r="E82" s="73" t="s">
        <v>34</v>
      </c>
      <c r="F82" s="83">
        <v>1400</v>
      </c>
      <c r="G82" s="83">
        <v>1400</v>
      </c>
      <c r="H82" s="83">
        <v>1400</v>
      </c>
    </row>
    <row r="83" spans="1:8" ht="15" x14ac:dyDescent="0.2">
      <c r="A83" s="54" t="s">
        <v>150</v>
      </c>
      <c r="B83" s="105" t="s">
        <v>100</v>
      </c>
      <c r="C83" s="78"/>
      <c r="D83" s="78"/>
      <c r="E83" s="78"/>
      <c r="F83" s="83"/>
      <c r="G83" s="83">
        <v>56750</v>
      </c>
      <c r="H83" s="83">
        <v>112550</v>
      </c>
    </row>
    <row r="84" spans="1:8" s="52" customFormat="1" ht="15" x14ac:dyDescent="0.2">
      <c r="A84" s="54" t="s">
        <v>151</v>
      </c>
      <c r="B84" s="76" t="s">
        <v>16</v>
      </c>
      <c r="C84" s="73"/>
      <c r="D84" s="73"/>
      <c r="E84" s="73"/>
      <c r="F84" s="83">
        <f>F46+F11</f>
        <v>2689892</v>
      </c>
      <c r="G84" s="83">
        <f>G46+G11+G83</f>
        <v>2306780</v>
      </c>
      <c r="H84" s="83">
        <f>H46+H11+H83</f>
        <v>2291173</v>
      </c>
    </row>
    <row r="85" spans="1:8" s="52" customFormat="1" x14ac:dyDescent="0.2">
      <c r="A85" s="49"/>
      <c r="B85" s="53"/>
      <c r="C85" s="50"/>
      <c r="D85" s="50"/>
      <c r="E85" s="50"/>
      <c r="F85" s="80"/>
      <c r="G85" s="80"/>
      <c r="H85" s="80"/>
    </row>
    <row r="86" spans="1:8" s="52" customFormat="1" x14ac:dyDescent="0.2">
      <c r="A86" s="49"/>
      <c r="B86" s="53"/>
      <c r="C86" s="50"/>
      <c r="D86" s="50"/>
      <c r="E86" s="50"/>
      <c r="F86" s="51"/>
    </row>
    <row r="87" spans="1:8" s="52" customFormat="1" x14ac:dyDescent="0.2">
      <c r="A87" s="49"/>
      <c r="B87" s="53"/>
      <c r="C87" s="50"/>
      <c r="D87" s="50"/>
      <c r="E87" s="50"/>
      <c r="F87" s="51"/>
    </row>
    <row r="88" spans="1:8" s="52" customFormat="1" x14ac:dyDescent="0.2">
      <c r="A88" s="49"/>
      <c r="B88" s="53"/>
      <c r="C88" s="50"/>
      <c r="D88" s="50"/>
      <c r="E88" s="50"/>
      <c r="F88" s="51"/>
    </row>
    <row r="89" spans="1:8" s="52" customFormat="1" x14ac:dyDescent="0.2">
      <c r="A89" s="49"/>
      <c r="B89" s="53"/>
      <c r="C89" s="50"/>
      <c r="D89" s="50"/>
      <c r="E89" s="50"/>
      <c r="F89" s="51"/>
    </row>
    <row r="90" spans="1:8" s="52" customFormat="1" x14ac:dyDescent="0.2">
      <c r="A90" s="49"/>
      <c r="B90" s="53"/>
      <c r="C90" s="50"/>
      <c r="D90" s="50"/>
      <c r="E90" s="50"/>
      <c r="F90" s="51"/>
    </row>
    <row r="91" spans="1:8" s="52" customFormat="1" x14ac:dyDescent="0.2">
      <c r="A91" s="49"/>
      <c r="B91" s="53"/>
      <c r="C91" s="50"/>
      <c r="D91" s="50"/>
      <c r="E91" s="50"/>
      <c r="F91" s="51"/>
    </row>
    <row r="92" spans="1:8" s="52" customFormat="1" x14ac:dyDescent="0.2">
      <c r="A92" s="49"/>
      <c r="B92" s="53"/>
      <c r="C92" s="50"/>
      <c r="D92" s="50"/>
      <c r="E92" s="50"/>
      <c r="F92" s="51"/>
    </row>
    <row r="93" spans="1:8" s="52" customFormat="1" x14ac:dyDescent="0.2">
      <c r="A93" s="49"/>
      <c r="B93" s="53"/>
      <c r="C93" s="50"/>
      <c r="D93" s="50"/>
      <c r="E93" s="50"/>
      <c r="F93" s="51"/>
    </row>
    <row r="94" spans="1:8" s="52" customFormat="1" x14ac:dyDescent="0.2">
      <c r="A94" s="49"/>
      <c r="B94" s="53"/>
      <c r="C94" s="50"/>
      <c r="D94" s="50"/>
      <c r="E94" s="50"/>
      <c r="F94" s="51"/>
    </row>
    <row r="95" spans="1:8" s="52" customFormat="1" x14ac:dyDescent="0.2">
      <c r="A95" s="49"/>
      <c r="B95" s="53"/>
      <c r="C95" s="50"/>
      <c r="D95" s="50"/>
      <c r="E95" s="50"/>
      <c r="F95" s="51"/>
    </row>
    <row r="96" spans="1:8" s="52" customFormat="1" x14ac:dyDescent="0.2">
      <c r="A96" s="49"/>
      <c r="B96" s="53"/>
      <c r="C96" s="50"/>
      <c r="D96" s="50"/>
      <c r="E96" s="50"/>
      <c r="F96" s="51"/>
    </row>
    <row r="97" spans="1:6" s="52" customFormat="1" x14ac:dyDescent="0.2">
      <c r="A97" s="49"/>
      <c r="B97" s="53"/>
      <c r="C97" s="50"/>
      <c r="D97" s="50"/>
      <c r="E97" s="50"/>
      <c r="F97" s="51"/>
    </row>
    <row r="98" spans="1:6" s="52" customFormat="1" x14ac:dyDescent="0.2">
      <c r="A98" s="49"/>
      <c r="B98" s="53"/>
      <c r="C98" s="50"/>
      <c r="D98" s="50"/>
      <c r="E98" s="50"/>
      <c r="F98" s="51"/>
    </row>
    <row r="99" spans="1:6" s="52" customFormat="1" x14ac:dyDescent="0.2">
      <c r="A99" s="49"/>
      <c r="B99" s="53"/>
      <c r="C99" s="50"/>
      <c r="D99" s="50"/>
      <c r="E99" s="50"/>
      <c r="F99" s="51"/>
    </row>
    <row r="100" spans="1:6" s="52" customFormat="1" x14ac:dyDescent="0.2">
      <c r="A100" s="49"/>
      <c r="B100" s="53"/>
      <c r="C100" s="50"/>
      <c r="D100" s="50"/>
      <c r="E100" s="50"/>
      <c r="F100" s="51"/>
    </row>
    <row r="101" spans="1:6" s="52" customFormat="1" x14ac:dyDescent="0.2">
      <c r="A101" s="49"/>
      <c r="B101" s="53"/>
      <c r="C101" s="50"/>
      <c r="D101" s="50"/>
      <c r="E101" s="50"/>
      <c r="F101" s="51"/>
    </row>
  </sheetData>
  <mergeCells count="3">
    <mergeCell ref="A6:H6"/>
    <mergeCell ref="A7:H7"/>
    <mergeCell ref="G1:H1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5</vt:lpstr>
      <vt:lpstr>прил 6</vt:lpstr>
      <vt:lpstr>прил 7</vt:lpstr>
      <vt:lpstr>'прил 5'!Заголовки_для_печати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Бухгалтер</cp:lastModifiedBy>
  <cp:lastPrinted>2017-11-13T08:01:30Z</cp:lastPrinted>
  <dcterms:created xsi:type="dcterms:W3CDTF">2007-10-12T08:23:45Z</dcterms:created>
  <dcterms:modified xsi:type="dcterms:W3CDTF">2017-11-13T12:57:31Z</dcterms:modified>
</cp:coreProperties>
</file>